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9900" yWindow="120" windowWidth="10605" windowHeight="7980" firstSheet="22" activeTab="31"/>
  </bookViews>
  <sheets>
    <sheet name="01.01.23" sheetId="2" r:id="rId1"/>
    <sheet name="02.01.22" sheetId="1" r:id="rId2"/>
    <sheet name="03.01.23" sheetId="3" r:id="rId3"/>
    <sheet name="04.01.22" sheetId="4" r:id="rId4"/>
    <sheet name="05.01.23" sheetId="5" r:id="rId5"/>
    <sheet name="06.01.23" sheetId="6" r:id="rId6"/>
    <sheet name="07.01.23" sheetId="7" r:id="rId7"/>
    <sheet name="08.01.23" sheetId="8" r:id="rId8"/>
    <sheet name="09.01.23" sheetId="9" r:id="rId9"/>
    <sheet name="10.01.23" sheetId="10" r:id="rId10"/>
    <sheet name="11.01.23" sheetId="11" r:id="rId11"/>
    <sheet name="12.01.23" sheetId="12" r:id="rId12"/>
    <sheet name="13.01.23" sheetId="13" r:id="rId13"/>
    <sheet name="14.01.23" sheetId="14" r:id="rId14"/>
    <sheet name="15.01.23" sheetId="15" r:id="rId15"/>
    <sheet name="16.01.23" sheetId="16" r:id="rId16"/>
    <sheet name="17.01.23" sheetId="17" r:id="rId17"/>
    <sheet name="18.01.23" sheetId="18" r:id="rId18"/>
    <sheet name="19.01.23" sheetId="19" r:id="rId19"/>
    <sheet name="20.01.23" sheetId="20" r:id="rId20"/>
    <sheet name="21.01.23" sheetId="21" r:id="rId21"/>
    <sheet name="22.01.23" sheetId="22" r:id="rId22"/>
    <sheet name="23.01.23" sheetId="23" r:id="rId23"/>
    <sheet name="24.01.23" sheetId="24" r:id="rId24"/>
    <sheet name="25.01.23" sheetId="25" r:id="rId25"/>
    <sheet name="26.01.23" sheetId="26" r:id="rId26"/>
    <sheet name="27.01.23" sheetId="27" r:id="rId27"/>
    <sheet name="28.01.23" sheetId="28" r:id="rId28"/>
    <sheet name="29.01.23" sheetId="29" r:id="rId29"/>
    <sheet name="30.01.23" sheetId="30" r:id="rId30"/>
    <sheet name="31.01.23" sheetId="31" r:id="rId31"/>
    <sheet name="Sayfa3" sheetId="32" r:id="rId32"/>
    <sheet name="Sayfa4" sheetId="33" r:id="rId33"/>
  </sheets>
  <definedNames>
    <definedName name="_xlnm.Print_Area" localSheetId="0">'01.01.23'!$A$57:$N$87</definedName>
    <definedName name="_xlnm.Print_Area" localSheetId="1">'02.01.22'!$A$57:$N$87</definedName>
    <definedName name="_xlnm.Print_Area" localSheetId="2">'03.01.23'!$A$57:$N$87</definedName>
    <definedName name="_xlnm.Print_Area" localSheetId="3">'04.01.22'!$A$57:$N$87</definedName>
    <definedName name="_xlnm.Print_Area" localSheetId="4">'05.01.23'!$A$57:$N$87</definedName>
    <definedName name="_xlnm.Print_Area" localSheetId="5">'06.01.23'!$A$57:$N$87</definedName>
    <definedName name="_xlnm.Print_Area" localSheetId="6">'07.01.23'!$A$57:$N$87</definedName>
    <definedName name="_xlnm.Print_Area" localSheetId="7">'08.01.23'!$A$57:$N$87</definedName>
    <definedName name="_xlnm.Print_Area" localSheetId="8">'09.01.23'!$A$57:$N$87</definedName>
    <definedName name="_xlnm.Print_Area" localSheetId="9">'10.01.23'!$A$57:$N$87</definedName>
    <definedName name="_xlnm.Print_Area" localSheetId="10">'11.01.23'!$A$57:$N$87</definedName>
    <definedName name="_xlnm.Print_Area" localSheetId="11">'12.01.23'!$A$57:$N$87</definedName>
    <definedName name="_xlnm.Print_Area" localSheetId="12">'13.01.23'!$A$57:$N$87</definedName>
    <definedName name="_xlnm.Print_Area" localSheetId="13">'14.01.23'!$A$57:$N$87</definedName>
    <definedName name="_xlnm.Print_Area" localSheetId="14">'15.01.23'!$A$57:$N$87</definedName>
    <definedName name="_xlnm.Print_Area" localSheetId="15">'16.01.23'!$A$57:$N$87</definedName>
    <definedName name="_xlnm.Print_Area" localSheetId="16">'17.01.23'!$A$57:$N$87</definedName>
    <definedName name="_xlnm.Print_Area" localSheetId="17">'18.01.23'!$A$57:$N$87</definedName>
    <definedName name="_xlnm.Print_Area" localSheetId="18">'19.01.23'!$A$57:$N$87</definedName>
    <definedName name="_xlnm.Print_Area" localSheetId="19">'20.01.23'!$A$57:$N$87</definedName>
    <definedName name="_xlnm.Print_Area" localSheetId="20">'21.01.23'!$A$57:$N$87</definedName>
    <definedName name="_xlnm.Print_Area" localSheetId="21">'22.01.23'!$A$57:$N$87</definedName>
    <definedName name="_xlnm.Print_Area" localSheetId="22">'23.01.23'!$A$57:$N$87</definedName>
    <definedName name="_xlnm.Print_Area" localSheetId="23">'24.01.23'!$A$57:$N$87</definedName>
    <definedName name="_xlnm.Print_Area" localSheetId="24">'25.01.23'!$A$57:$N$87</definedName>
    <definedName name="_xlnm.Print_Area" localSheetId="25">'26.01.23'!$A$57:$N$87</definedName>
    <definedName name="_xlnm.Print_Area" localSheetId="26">'27.01.23'!$A$57:$N$87</definedName>
    <definedName name="_xlnm.Print_Area" localSheetId="27">'28.01.23'!$A$57:$N$87</definedName>
    <definedName name="_xlnm.Print_Area" localSheetId="28">'29.01.23'!$A$57:$N$87</definedName>
    <definedName name="_xlnm.Print_Area" localSheetId="29">'30.01.23'!$A$57:$N$87</definedName>
    <definedName name="_xlnm.Print_Area" localSheetId="30">'31.01.23'!$A$57:$N$87</definedName>
  </definedNames>
  <calcPr calcId="124519"/>
</workbook>
</file>

<file path=xl/calcChain.xml><?xml version="1.0" encoding="utf-8"?>
<calcChain xmlns="http://schemas.openxmlformats.org/spreadsheetml/2006/main">
  <c r="A87" i="31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32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33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30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6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7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8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9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5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1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2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3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4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0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I58" i="14"/>
  <c r="A87" i="17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8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9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6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2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3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4"/>
  <c r="I85"/>
  <c r="I75"/>
  <c r="I74"/>
  <c r="B71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5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1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6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7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8"/>
  <c r="I85"/>
  <c r="I75"/>
  <c r="I74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9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0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5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4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3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2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A87" i="1"/>
  <c r="I85"/>
  <c r="I75"/>
  <c r="I74" s="1"/>
  <c r="B71"/>
  <c r="I58"/>
  <c r="B58"/>
  <c r="M45"/>
  <c r="M55" s="1"/>
  <c r="L45"/>
  <c r="L55" s="1"/>
  <c r="K45"/>
  <c r="K55" s="1"/>
  <c r="J45"/>
  <c r="J55" s="1"/>
  <c r="I45"/>
  <c r="I55" s="1"/>
  <c r="H45"/>
  <c r="H55" s="1"/>
  <c r="G45"/>
  <c r="G55" s="1"/>
  <c r="F45"/>
  <c r="F55" s="1"/>
  <c r="E45"/>
  <c r="E55" s="1"/>
  <c r="D45"/>
  <c r="D55" s="1"/>
  <c r="C45"/>
  <c r="B45"/>
  <c r="M43"/>
  <c r="M50" s="1"/>
  <c r="L43"/>
  <c r="L50" s="1"/>
  <c r="K43"/>
  <c r="K50" s="1"/>
  <c r="J43"/>
  <c r="J50" s="1"/>
  <c r="I43"/>
  <c r="I50" s="1"/>
  <c r="H43"/>
  <c r="H50" s="1"/>
  <c r="G43"/>
  <c r="G50" s="1"/>
  <c r="F43"/>
  <c r="F50" s="1"/>
  <c r="E43"/>
  <c r="E50" s="1"/>
  <c r="D43"/>
  <c r="D50" s="1"/>
  <c r="C43"/>
  <c r="C50" s="1"/>
  <c r="B43"/>
  <c r="B63" i="32" l="1"/>
  <c r="B57"/>
  <c r="B60" s="1"/>
  <c r="B57" i="33"/>
  <c r="B60" s="1"/>
  <c r="I87"/>
  <c r="I87" i="32"/>
  <c r="I87" i="31"/>
  <c r="B57"/>
  <c r="B60" s="1"/>
  <c r="I87" i="30"/>
  <c r="B63"/>
  <c r="B57"/>
  <c r="B60" s="1"/>
  <c r="I87" i="29"/>
  <c r="B63"/>
  <c r="B57"/>
  <c r="B60" s="1"/>
  <c r="B63" i="33"/>
  <c r="B63" i="31"/>
  <c r="B50" i="30"/>
  <c r="B62" s="1"/>
  <c r="B50" i="33"/>
  <c r="B62" s="1"/>
  <c r="B50" i="32"/>
  <c r="B62" s="1"/>
  <c r="B65" s="1"/>
  <c r="B67" s="1"/>
  <c r="B50" i="31"/>
  <c r="B62" s="1"/>
  <c r="I87" i="28"/>
  <c r="B63"/>
  <c r="B57"/>
  <c r="B60" s="1"/>
  <c r="I87" i="27"/>
  <c r="B57"/>
  <c r="B60" s="1"/>
  <c r="B63"/>
  <c r="I87" i="26"/>
  <c r="B57"/>
  <c r="B60" s="1"/>
  <c r="B63"/>
  <c r="I87" i="25"/>
  <c r="B57"/>
  <c r="B60" s="1"/>
  <c r="I87" i="24"/>
  <c r="B57"/>
  <c r="B60" s="1"/>
  <c r="B63" i="25"/>
  <c r="B50"/>
  <c r="B62" s="1"/>
  <c r="B50" i="29"/>
  <c r="B62" s="1"/>
  <c r="B50" i="28"/>
  <c r="B62" s="1"/>
  <c r="B50" i="27"/>
  <c r="B62" s="1"/>
  <c r="B50" i="26"/>
  <c r="B62" s="1"/>
  <c r="B65" s="1"/>
  <c r="I87" i="23"/>
  <c r="B57"/>
  <c r="B60" s="1"/>
  <c r="B63"/>
  <c r="I87" i="22"/>
  <c r="B63"/>
  <c r="B57"/>
  <c r="B60" s="1"/>
  <c r="I87" i="21"/>
  <c r="B57"/>
  <c r="B60" s="1"/>
  <c r="B63" i="20"/>
  <c r="I87"/>
  <c r="B57"/>
  <c r="B60" s="1"/>
  <c r="B57" i="19"/>
  <c r="B60" s="1"/>
  <c r="I87"/>
  <c r="B63" i="24"/>
  <c r="B63" i="21"/>
  <c r="B50" i="20"/>
  <c r="B62" s="1"/>
  <c r="B50" i="24"/>
  <c r="B62" s="1"/>
  <c r="B50" i="23"/>
  <c r="B62" s="1"/>
  <c r="B50" i="22"/>
  <c r="B62" s="1"/>
  <c r="B50" i="21"/>
  <c r="B62" s="1"/>
  <c r="I87" i="18"/>
  <c r="B57"/>
  <c r="B60" s="1"/>
  <c r="B63"/>
  <c r="B57" i="17"/>
  <c r="B60" s="1"/>
  <c r="B63"/>
  <c r="I87"/>
  <c r="I87" i="16"/>
  <c r="B63"/>
  <c r="B57"/>
  <c r="B60" s="1"/>
  <c r="I87" i="15"/>
  <c r="B57"/>
  <c r="B60" s="1"/>
  <c r="I87" i="14"/>
  <c r="B57"/>
  <c r="B60" s="1"/>
  <c r="B63"/>
  <c r="B63" i="19"/>
  <c r="B50" i="16"/>
  <c r="B62" s="1"/>
  <c r="B50" i="19"/>
  <c r="B62" s="1"/>
  <c r="B50" i="18"/>
  <c r="B62" s="1"/>
  <c r="B50" i="17"/>
  <c r="B62" s="1"/>
  <c r="I87" i="13"/>
  <c r="B57"/>
  <c r="B60" s="1"/>
  <c r="I87" i="12"/>
  <c r="B63"/>
  <c r="B57"/>
  <c r="B60" s="1"/>
  <c r="I87" i="11"/>
  <c r="B63"/>
  <c r="B57"/>
  <c r="B60" s="1"/>
  <c r="I87" i="10"/>
  <c r="B63"/>
  <c r="B57"/>
  <c r="B60" s="1"/>
  <c r="B63" i="15"/>
  <c r="B63" i="13"/>
  <c r="B50" i="11"/>
  <c r="B62" s="1"/>
  <c r="B50" i="15"/>
  <c r="B62" s="1"/>
  <c r="B50" i="14"/>
  <c r="B62" s="1"/>
  <c r="B50" i="13"/>
  <c r="B62" s="1"/>
  <c r="B50" i="12"/>
  <c r="B62" s="1"/>
  <c r="I87" i="9"/>
  <c r="B57"/>
  <c r="B60" s="1"/>
  <c r="I87" i="8"/>
  <c r="B63"/>
  <c r="B57"/>
  <c r="B60" s="1"/>
  <c r="I87" i="7"/>
  <c r="B57"/>
  <c r="B60" s="1"/>
  <c r="I87" i="6"/>
  <c r="B63"/>
  <c r="B57"/>
  <c r="B60" s="1"/>
  <c r="I87" i="5"/>
  <c r="B57"/>
  <c r="B60" s="1"/>
  <c r="B57" i="4"/>
  <c r="B60" s="1"/>
  <c r="B63" i="5"/>
  <c r="B63" i="9"/>
  <c r="B63" i="7"/>
  <c r="B50" i="5"/>
  <c r="B62" s="1"/>
  <c r="B50" i="10"/>
  <c r="B62" s="1"/>
  <c r="B50" i="9"/>
  <c r="B62" s="1"/>
  <c r="B50" i="8"/>
  <c r="B62" s="1"/>
  <c r="B65" s="1"/>
  <c r="B50" i="7"/>
  <c r="B62" s="1"/>
  <c r="B50" i="6"/>
  <c r="B62" s="1"/>
  <c r="B63" i="4"/>
  <c r="I87"/>
  <c r="B57" i="1"/>
  <c r="B60" s="1"/>
  <c r="I87" i="3"/>
  <c r="B63"/>
  <c r="B57"/>
  <c r="B60" s="1"/>
  <c r="B50" i="4"/>
  <c r="B62" s="1"/>
  <c r="B50" i="3"/>
  <c r="B62" s="1"/>
  <c r="I87" i="2"/>
  <c r="B57"/>
  <c r="B60" s="1"/>
  <c r="B63"/>
  <c r="B50"/>
  <c r="B62" s="1"/>
  <c r="B63" i="1"/>
  <c r="I87"/>
  <c r="B50"/>
  <c r="B62" s="1"/>
  <c r="B65" i="3" l="1"/>
  <c r="B67" s="1"/>
  <c r="B65" i="10"/>
  <c r="B65" i="22"/>
  <c r="B67" s="1"/>
  <c r="B65" i="16"/>
  <c r="B65" i="13"/>
  <c r="B67" s="1"/>
  <c r="B65" i="11"/>
  <c r="B67" s="1"/>
  <c r="B65" i="6"/>
  <c r="B67" s="1"/>
  <c r="B65" i="1"/>
  <c r="B67" s="1"/>
  <c r="B65" i="30"/>
  <c r="B67" s="1"/>
  <c r="B65" i="12"/>
  <c r="B67" s="1"/>
  <c r="B65" i="20"/>
  <c r="B67" s="1"/>
  <c r="B65" i="17"/>
  <c r="B67" s="1"/>
  <c r="B65" i="27"/>
  <c r="B67" s="1"/>
  <c r="B65" i="4"/>
  <c r="B67" s="1"/>
  <c r="B65" i="28"/>
  <c r="B67" s="1"/>
  <c r="B65" i="9"/>
  <c r="B65" i="31"/>
  <c r="B67" s="1"/>
  <c r="B65" i="33"/>
  <c r="B67" s="1"/>
  <c r="B65" i="29"/>
  <c r="B67" s="1"/>
  <c r="B67" i="26"/>
  <c r="B65" i="25"/>
  <c r="B67" s="1"/>
  <c r="B65" i="24"/>
  <c r="B67" s="1"/>
  <c r="B65" i="23"/>
  <c r="B67" s="1"/>
  <c r="B65" i="19"/>
  <c r="B67" s="1"/>
  <c r="B65" i="21"/>
  <c r="B67" s="1"/>
  <c r="B65" i="18"/>
  <c r="B67" s="1"/>
  <c r="B67" i="16"/>
  <c r="B65" i="15"/>
  <c r="B67" s="1"/>
  <c r="B65" i="14"/>
  <c r="B67" s="1"/>
  <c r="B67" i="10"/>
  <c r="B67" i="9"/>
  <c r="B67" i="8"/>
  <c r="B65" i="7"/>
  <c r="B67" s="1"/>
  <c r="B65" i="5"/>
  <c r="B67" s="1"/>
  <c r="B65" i="2"/>
  <c r="B67" s="1"/>
</calcChain>
</file>

<file path=xl/sharedStrings.xml><?xml version="1.0" encoding="utf-8"?>
<sst xmlns="http://schemas.openxmlformats.org/spreadsheetml/2006/main" count="4651" uniqueCount="145">
  <si>
    <t>TAŞIYICI ADI</t>
  </si>
  <si>
    <t>SABAH</t>
  </si>
  <si>
    <t>SOĞUK</t>
  </si>
  <si>
    <t>BİZİM</t>
  </si>
  <si>
    <t>FARKLI</t>
  </si>
  <si>
    <t>İĞİNELİ</t>
  </si>
  <si>
    <t>SICAK</t>
  </si>
  <si>
    <t>SÜT</t>
  </si>
  <si>
    <t>ARABALAR</t>
  </si>
  <si>
    <t>FİYAT 1</t>
  </si>
  <si>
    <t>FİYAT 2</t>
  </si>
  <si>
    <t>FİYAT 3</t>
  </si>
  <si>
    <t>FİYAT 4</t>
  </si>
  <si>
    <t>FİYAT 5</t>
  </si>
  <si>
    <t>FİYAT</t>
  </si>
  <si>
    <t>CEMAL KARAKAYA</t>
  </si>
  <si>
    <t>DOĞAN DUYAR</t>
  </si>
  <si>
    <t>METİN SÖBÜÇOVALI</t>
  </si>
  <si>
    <t>MUSTAFA KARTOĞLU</t>
  </si>
  <si>
    <t>NURİYE ERER</t>
  </si>
  <si>
    <t>BAYRAM KAPLAN</t>
  </si>
  <si>
    <t>MEHMET HALICI</t>
  </si>
  <si>
    <t>SERVET AKIN</t>
  </si>
  <si>
    <t>MERAL KALKAN</t>
  </si>
  <si>
    <t>MEHMET KOÇ</t>
  </si>
  <si>
    <t>HASAN ÖZKOÇ</t>
  </si>
  <si>
    <t>GÜLDEREN BAYIR</t>
  </si>
  <si>
    <t>MEHMET SARIGÜL</t>
  </si>
  <si>
    <t>MUSTAFA AKIN</t>
  </si>
  <si>
    <t>MELİHA GÜNDÜZ</t>
  </si>
  <si>
    <t>ABDULLAH AKIN</t>
  </si>
  <si>
    <t>MEHMET AKIN</t>
  </si>
  <si>
    <t>NUH EZEROĞLU</t>
  </si>
  <si>
    <t>MEHMET KAYA</t>
  </si>
  <si>
    <t>SEDAT AKIN</t>
  </si>
  <si>
    <t>HÜSEYİN GÖREN</t>
  </si>
  <si>
    <t>HALİL YAĞIZ</t>
  </si>
  <si>
    <t>AYŞE EZEROĞLU</t>
  </si>
  <si>
    <t>ERDOĞAN SOYLU</t>
  </si>
  <si>
    <t>YAHYA UZ</t>
  </si>
  <si>
    <t>MUSTAFA USER</t>
  </si>
  <si>
    <t>NEJAT KAŞNAK</t>
  </si>
  <si>
    <t>RESUL SEYHAN</t>
  </si>
  <si>
    <t>SELAMİ EVSER</t>
  </si>
  <si>
    <t>HÜSEYİN AYLAÇ</t>
  </si>
  <si>
    <t>EROL KILIÇARSLAN</t>
  </si>
  <si>
    <t>İBRAHİM YÜCEL</t>
  </si>
  <si>
    <t>AHMET ERNAZCI</t>
  </si>
  <si>
    <t>OSMAN AKBEL</t>
  </si>
  <si>
    <t>METİN GÜNAY</t>
  </si>
  <si>
    <t>CUMALİ SALBUR</t>
  </si>
  <si>
    <t>DEMİRELLER</t>
  </si>
  <si>
    <t>TOPLAM LT</t>
  </si>
  <si>
    <t>SÜT TAŞIYICI TOPLAM LT</t>
  </si>
  <si>
    <t>SÜT ALIŞ</t>
  </si>
  <si>
    <t>SICAK TL</t>
  </si>
  <si>
    <t>SOĞUK TL</t>
  </si>
  <si>
    <t>BİZİM TL</t>
  </si>
  <si>
    <t>FARKLI F.</t>
  </si>
  <si>
    <t>İĞNELİ</t>
  </si>
  <si>
    <t>TOPLAM TL</t>
  </si>
  <si>
    <t>TL</t>
  </si>
  <si>
    <t>SÜT TAŞIMA</t>
  </si>
  <si>
    <t>TAŞIMA</t>
  </si>
  <si>
    <t>ORT.TAŞ</t>
  </si>
  <si>
    <t>FAİYAT</t>
  </si>
  <si>
    <t>SÜT TAŞIYICI TOPLAM TL</t>
  </si>
  <si>
    <t>TOPLAM SÜT LT</t>
  </si>
  <si>
    <t>LT</t>
  </si>
  <si>
    <t>DÖKÜLEN SÜT</t>
  </si>
  <si>
    <t>GÜNLÜK G. SÜT :</t>
  </si>
  <si>
    <t>SABAH SÜT :</t>
  </si>
  <si>
    <t>GEN. TOPLAM SÜT LT</t>
  </si>
  <si>
    <t>AKŞAM SÜT :</t>
  </si>
  <si>
    <t>SICAK SÜT :</t>
  </si>
  <si>
    <t>TOPLAM SÜT TL</t>
  </si>
  <si>
    <t>SOĞUK SÜT :</t>
  </si>
  <si>
    <t>TOP. SÜT TAŞIMA TL</t>
  </si>
  <si>
    <t>İ M A L A T   H E S A B I</t>
  </si>
  <si>
    <t>SABAH SU :</t>
  </si>
  <si>
    <t>TOP. SÜT ALIŞ TL</t>
  </si>
  <si>
    <t>AKŞAM SU :</t>
  </si>
  <si>
    <t>BİR GÜN ÖNCE AKŞAMA SÜT :</t>
  </si>
  <si>
    <t>SÜT LT MALİYETİ TL</t>
  </si>
  <si>
    <t>AKŞAM GELEN SICAK SÜT :</t>
  </si>
  <si>
    <t>AKŞAM GELEN SOĞUK SÜT :</t>
  </si>
  <si>
    <t>İĞNELİ SÜT</t>
  </si>
  <si>
    <t>SABAH SICAK SÜT :</t>
  </si>
  <si>
    <t>SABAH SOGUK SÜT :</t>
  </si>
  <si>
    <t>ÇEKİLEN KREMA</t>
  </si>
  <si>
    <t>İŞLENEN SÜT TOZU :</t>
  </si>
  <si>
    <t>SABAH GELİP AKŞAMA DEVİR :</t>
  </si>
  <si>
    <t>İŞLENEN SÜT :</t>
  </si>
  <si>
    <t>SU :</t>
  </si>
  <si>
    <t>GİDEN SÜT :</t>
  </si>
  <si>
    <t>BEYAZ İMALAT :</t>
  </si>
  <si>
    <t>BEYAZ KREMA :</t>
  </si>
  <si>
    <t>KAŞAR İMALAT:</t>
  </si>
  <si>
    <t>KAŞAR KREMA :</t>
  </si>
  <si>
    <t>DÖKÜLEN SÜT :</t>
  </si>
  <si>
    <t>SEPERATÖR :</t>
  </si>
  <si>
    <t>SÜT DAGILIM TOP :</t>
  </si>
  <si>
    <t>FARK :</t>
  </si>
  <si>
    <t>01.01.2023 PAZAR</t>
  </si>
  <si>
    <t>PAZAR</t>
  </si>
  <si>
    <t>DURMUŞ TATLI</t>
  </si>
  <si>
    <t>02.01.2022 PAZARTESİ</t>
  </si>
  <si>
    <t>PAZARTESİ</t>
  </si>
  <si>
    <t>03.01.2023 SALI</t>
  </si>
  <si>
    <t>SALI</t>
  </si>
  <si>
    <t>04.01.2023 ÇARŞAMBA</t>
  </si>
  <si>
    <t>ÇARŞAMBA</t>
  </si>
  <si>
    <t>05.01.2023 PERŞEMBE</t>
  </si>
  <si>
    <t>PERŞEMBE</t>
  </si>
  <si>
    <t>06.01.2023 CUMA</t>
  </si>
  <si>
    <t>CUMA</t>
  </si>
  <si>
    <t>07.01.2023 CUMARTESİ</t>
  </si>
  <si>
    <t>CUMARTESİ</t>
  </si>
  <si>
    <t>08.01.2023 PAZAR</t>
  </si>
  <si>
    <t>09.01.2023 PAZARTESİ</t>
  </si>
  <si>
    <t>10.01.2023 SALI</t>
  </si>
  <si>
    <t>11.01.2023 ÇARŞAMBA</t>
  </si>
  <si>
    <t>ÇAŞAMBA</t>
  </si>
  <si>
    <t>12.01.2023 ÇARŞAMBA</t>
  </si>
  <si>
    <t>13.01.2023 CUMA</t>
  </si>
  <si>
    <t>14.01.2023 CUMARTESİ</t>
  </si>
  <si>
    <t>15.01.2023 PAZAR</t>
  </si>
  <si>
    <t>16.01.2023 PAZARTESİ</t>
  </si>
  <si>
    <t>17.01.2023 SALI</t>
  </si>
  <si>
    <t>18.01.2023 ÇARŞAMBA</t>
  </si>
  <si>
    <t>19.01.2023 PERŞEMBE</t>
  </si>
  <si>
    <t>20.01.2023 CUMA</t>
  </si>
  <si>
    <t>21.01.2023 CUMARTESİ</t>
  </si>
  <si>
    <t>SÜT BANK</t>
  </si>
  <si>
    <t>22.01.2023 PAZAR</t>
  </si>
  <si>
    <t>23.01.2023 PAZARTESİ</t>
  </si>
  <si>
    <t>24.01.2023 SALI</t>
  </si>
  <si>
    <t>25.01.2023 ÇARŞAMBA</t>
  </si>
  <si>
    <t>26.01.2023 PERŞEMBE</t>
  </si>
  <si>
    <t>27.01.2023 CUMA</t>
  </si>
  <si>
    <t>28.01.2023 CUMARTESİ</t>
  </si>
  <si>
    <t>29.01.2023 PAZAR</t>
  </si>
  <si>
    <t>SAMET KOCABAŞ</t>
  </si>
  <si>
    <t>30.01.2023 PAZARTESİ</t>
  </si>
  <si>
    <t>31.01.2023 SALI</t>
  </si>
</sst>
</file>

<file path=xl/styles.xml><?xml version="1.0" encoding="utf-8"?>
<styleSheet xmlns="http://schemas.openxmlformats.org/spreadsheetml/2006/main">
  <numFmts count="7">
    <numFmt numFmtId="164" formatCode="#,##0.000\ &quot;₺&quot;"/>
    <numFmt numFmtId="165" formatCode="#,##0.00\ &quot;₺&quot;"/>
    <numFmt numFmtId="166" formatCode="#,##0.000\ &quot;TL&quot;"/>
    <numFmt numFmtId="167" formatCode="#,##0.0000\ &quot;₺&quot;"/>
    <numFmt numFmtId="168" formatCode="#,##0.00\ &quot;TL&quot;"/>
    <numFmt numFmtId="169" formatCode="#,##0.0000"/>
    <numFmt numFmtId="170" formatCode="dd/mm/yy;@"/>
  </numFmts>
  <fonts count="9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9.5"/>
      <color theme="1"/>
      <name val="Calibri"/>
      <family val="2"/>
      <charset val="162"/>
      <scheme val="minor"/>
    </font>
    <font>
      <b/>
      <sz val="9.5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9"/>
      <color theme="1"/>
      <name val="Arial"/>
      <family val="2"/>
      <charset val="162"/>
    </font>
    <font>
      <b/>
      <u val="double"/>
      <sz val="11"/>
      <color theme="1"/>
      <name val="Calibri"/>
      <family val="2"/>
      <charset val="162"/>
      <scheme val="minor"/>
    </font>
    <font>
      <b/>
      <sz val="36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0" xfId="0" applyFill="1"/>
    <xf numFmtId="0" fontId="2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/>
    </xf>
    <xf numFmtId="3" fontId="3" fillId="6" borderId="10" xfId="0" applyNumberFormat="1" applyFont="1" applyFill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  <xf numFmtId="3" fontId="3" fillId="3" borderId="12" xfId="0" applyNumberFormat="1" applyFont="1" applyFill="1" applyBorder="1" applyAlignment="1">
      <alignment horizontal="center"/>
    </xf>
    <xf numFmtId="3" fontId="3" fillId="4" borderId="12" xfId="0" applyNumberFormat="1" applyFont="1" applyFill="1" applyBorder="1" applyAlignment="1">
      <alignment horizontal="center"/>
    </xf>
    <xf numFmtId="3" fontId="3" fillId="4" borderId="13" xfId="0" applyNumberFormat="1" applyFont="1" applyFill="1" applyBorder="1" applyAlignment="1">
      <alignment horizontal="center"/>
    </xf>
    <xf numFmtId="3" fontId="3" fillId="5" borderId="9" xfId="0" applyNumberFormat="1" applyFont="1" applyFill="1" applyBorder="1" applyAlignment="1">
      <alignment horizontal="center"/>
    </xf>
    <xf numFmtId="3" fontId="3" fillId="5" borderId="10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/>
    </xf>
    <xf numFmtId="3" fontId="3" fillId="6" borderId="16" xfId="0" applyNumberFormat="1" applyFont="1" applyFill="1" applyBorder="1" applyAlignment="1">
      <alignment horizontal="center"/>
    </xf>
    <xf numFmtId="3" fontId="3" fillId="3" borderId="17" xfId="0" applyNumberFormat="1" applyFont="1" applyFill="1" applyBorder="1" applyAlignment="1">
      <alignment horizontal="center"/>
    </xf>
    <xf numFmtId="3" fontId="3" fillId="3" borderId="18" xfId="0" applyNumberFormat="1" applyFont="1" applyFill="1" applyBorder="1" applyAlignment="1">
      <alignment horizontal="center"/>
    </xf>
    <xf numFmtId="3" fontId="3" fillId="4" borderId="18" xfId="0" applyNumberFormat="1" applyFont="1" applyFill="1" applyBorder="1" applyAlignment="1">
      <alignment horizontal="center"/>
    </xf>
    <xf numFmtId="3" fontId="3" fillId="4" borderId="19" xfId="0" applyNumberFormat="1" applyFont="1" applyFill="1" applyBorder="1" applyAlignment="1">
      <alignment horizontal="center"/>
    </xf>
    <xf numFmtId="3" fontId="3" fillId="5" borderId="15" xfId="0" applyNumberFormat="1" applyFont="1" applyFill="1" applyBorder="1" applyAlignment="1">
      <alignment horizontal="center"/>
    </xf>
    <xf numFmtId="3" fontId="3" fillId="5" borderId="1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textRotation="180"/>
    </xf>
    <xf numFmtId="0" fontId="3" fillId="0" borderId="20" xfId="0" applyFont="1" applyFill="1" applyBorder="1" applyAlignment="1">
      <alignment horizontal="center"/>
    </xf>
    <xf numFmtId="3" fontId="3" fillId="2" borderId="21" xfId="0" applyNumberFormat="1" applyFont="1" applyFill="1" applyBorder="1" applyAlignment="1">
      <alignment horizontal="center"/>
    </xf>
    <xf numFmtId="3" fontId="3" fillId="6" borderId="22" xfId="0" applyNumberFormat="1" applyFont="1" applyFill="1" applyBorder="1" applyAlignment="1">
      <alignment horizontal="center"/>
    </xf>
    <xf numFmtId="3" fontId="3" fillId="3" borderId="23" xfId="0" applyNumberFormat="1" applyFont="1" applyFill="1" applyBorder="1" applyAlignment="1">
      <alignment horizontal="center"/>
    </xf>
    <xf numFmtId="3" fontId="3" fillId="3" borderId="24" xfId="0" applyNumberFormat="1" applyFont="1" applyFill="1" applyBorder="1" applyAlignment="1">
      <alignment horizontal="center"/>
    </xf>
    <xf numFmtId="3" fontId="3" fillId="4" borderId="24" xfId="0" applyNumberFormat="1" applyFont="1" applyFill="1" applyBorder="1" applyAlignment="1">
      <alignment horizontal="center"/>
    </xf>
    <xf numFmtId="3" fontId="3" fillId="4" borderId="25" xfId="0" applyNumberFormat="1" applyFont="1" applyFill="1" applyBorder="1" applyAlignment="1">
      <alignment horizontal="center"/>
    </xf>
    <xf numFmtId="3" fontId="3" fillId="5" borderId="21" xfId="0" applyNumberFormat="1" applyFont="1" applyFill="1" applyBorder="1" applyAlignment="1">
      <alignment horizontal="center"/>
    </xf>
    <xf numFmtId="3" fontId="3" fillId="5" borderId="2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0" fillId="0" borderId="0" xfId="0" applyFill="1" applyBorder="1"/>
    <xf numFmtId="3" fontId="3" fillId="2" borderId="12" xfId="0" applyNumberFormat="1" applyFont="1" applyFill="1" applyBorder="1" applyAlignment="1">
      <alignment horizontal="center"/>
    </xf>
    <xf numFmtId="3" fontId="3" fillId="6" borderId="12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3" fillId="0" borderId="26" xfId="0" applyFont="1" applyFill="1" applyBorder="1" applyAlignment="1">
      <alignment horizontal="center"/>
    </xf>
    <xf numFmtId="3" fontId="3" fillId="2" borderId="18" xfId="0" applyNumberFormat="1" applyFont="1" applyFill="1" applyBorder="1" applyAlignment="1">
      <alignment horizontal="center"/>
    </xf>
    <xf numFmtId="3" fontId="3" fillId="6" borderId="18" xfId="0" applyNumberFormat="1" applyFont="1" applyFill="1" applyBorder="1" applyAlignment="1">
      <alignment horizontal="center"/>
    </xf>
    <xf numFmtId="3" fontId="3" fillId="0" borderId="18" xfId="0" applyNumberFormat="1" applyFont="1" applyFill="1" applyBorder="1" applyAlignment="1">
      <alignment horizontal="center"/>
    </xf>
    <xf numFmtId="3" fontId="4" fillId="3" borderId="18" xfId="0" applyNumberFormat="1" applyFont="1" applyFill="1" applyBorder="1" applyAlignment="1">
      <alignment horizontal="center"/>
    </xf>
    <xf numFmtId="3" fontId="3" fillId="2" borderId="24" xfId="0" applyNumberFormat="1" applyFont="1" applyFill="1" applyBorder="1" applyAlignment="1">
      <alignment horizontal="center"/>
    </xf>
    <xf numFmtId="3" fontId="3" fillId="0" borderId="24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4" fontId="3" fillId="0" borderId="28" xfId="0" applyNumberFormat="1" applyFont="1" applyFill="1" applyBorder="1" applyAlignment="1">
      <alignment horizontal="right"/>
    </xf>
    <xf numFmtId="4" fontId="3" fillId="0" borderId="29" xfId="0" applyNumberFormat="1" applyFont="1" applyFill="1" applyBorder="1" applyAlignment="1">
      <alignment horizontal="right"/>
    </xf>
    <xf numFmtId="4" fontId="3" fillId="0" borderId="30" xfId="0" applyNumberFormat="1" applyFont="1" applyFill="1" applyBorder="1" applyAlignment="1">
      <alignment horizontal="right"/>
    </xf>
    <xf numFmtId="4" fontId="3" fillId="0" borderId="31" xfId="0" applyNumberFormat="1" applyFont="1" applyFill="1" applyBorder="1" applyAlignment="1">
      <alignment horizontal="right"/>
    </xf>
    <xf numFmtId="4" fontId="3" fillId="0" borderId="32" xfId="0" applyNumberFormat="1" applyFont="1" applyFill="1" applyBorder="1" applyAlignment="1">
      <alignment horizontal="right"/>
    </xf>
    <xf numFmtId="2" fontId="3" fillId="0" borderId="28" xfId="0" applyNumberFormat="1" applyFont="1" applyFill="1" applyBorder="1" applyAlignment="1">
      <alignment horizontal="right"/>
    </xf>
    <xf numFmtId="2" fontId="3" fillId="0" borderId="29" xfId="0" applyNumberFormat="1" applyFont="1" applyFill="1" applyBorder="1" applyAlignment="1">
      <alignment horizontal="right"/>
    </xf>
    <xf numFmtId="2" fontId="3" fillId="0" borderId="30" xfId="0" applyNumberFormat="1" applyFont="1" applyFill="1" applyBorder="1" applyAlignment="1">
      <alignment horizontal="right"/>
    </xf>
    <xf numFmtId="2" fontId="3" fillId="0" borderId="31" xfId="0" applyNumberFormat="1" applyFont="1" applyFill="1" applyBorder="1" applyAlignment="1">
      <alignment horizontal="right"/>
    </xf>
    <xf numFmtId="2" fontId="3" fillId="0" borderId="32" xfId="0" applyNumberFormat="1" applyFont="1" applyFill="1" applyBorder="1" applyAlignment="1">
      <alignment horizontal="right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164" fontId="3" fillId="0" borderId="25" xfId="0" applyNumberFormat="1" applyFont="1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/>
    </xf>
    <xf numFmtId="165" fontId="3" fillId="0" borderId="2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" fontId="3" fillId="0" borderId="28" xfId="0" applyNumberFormat="1" applyFont="1" applyFill="1" applyBorder="1" applyAlignment="1">
      <alignment horizontal="center"/>
    </xf>
    <xf numFmtId="4" fontId="3" fillId="0" borderId="29" xfId="0" applyNumberFormat="1" applyFont="1" applyFill="1" applyBorder="1" applyAlignment="1">
      <alignment horizontal="center"/>
    </xf>
    <xf numFmtId="4" fontId="3" fillId="0" borderId="30" xfId="0" applyNumberFormat="1" applyFont="1" applyFill="1" applyBorder="1" applyAlignment="1">
      <alignment horizontal="center"/>
    </xf>
    <xf numFmtId="4" fontId="3" fillId="0" borderId="31" xfId="0" applyNumberFormat="1" applyFont="1" applyFill="1" applyBorder="1" applyAlignment="1">
      <alignment horizontal="center"/>
    </xf>
    <xf numFmtId="4" fontId="3" fillId="0" borderId="32" xfId="0" applyNumberFormat="1" applyFont="1" applyFill="1" applyBorder="1" applyAlignment="1">
      <alignment horizontal="center"/>
    </xf>
    <xf numFmtId="3" fontId="3" fillId="0" borderId="29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 vertical="center" textRotation="180"/>
    </xf>
    <xf numFmtId="166" fontId="3" fillId="0" borderId="21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167" fontId="3" fillId="0" borderId="23" xfId="0" applyNumberFormat="1" applyFont="1" applyFill="1" applyBorder="1" applyAlignment="1">
      <alignment horizontal="center"/>
    </xf>
    <xf numFmtId="167" fontId="3" fillId="0" borderId="24" xfId="0" applyNumberFormat="1" applyFont="1" applyFill="1" applyBorder="1" applyAlignment="1">
      <alignment horizontal="center"/>
    </xf>
    <xf numFmtId="167" fontId="3" fillId="0" borderId="25" xfId="0" applyNumberFormat="1" applyFont="1" applyFill="1" applyBorder="1" applyAlignment="1">
      <alignment horizontal="center"/>
    </xf>
    <xf numFmtId="167" fontId="3" fillId="0" borderId="21" xfId="0" applyNumberFormat="1" applyFont="1" applyFill="1" applyBorder="1" applyAlignment="1">
      <alignment horizontal="center"/>
    </xf>
    <xf numFmtId="167" fontId="3" fillId="0" borderId="22" xfId="0" applyNumberFormat="1" applyFont="1" applyFill="1" applyBorder="1" applyAlignment="1">
      <alignment horizontal="center"/>
    </xf>
    <xf numFmtId="168" fontId="3" fillId="0" borderId="28" xfId="0" applyNumberFormat="1" applyFont="1" applyFill="1" applyBorder="1" applyAlignment="1">
      <alignment horizontal="center"/>
    </xf>
    <xf numFmtId="168" fontId="3" fillId="0" borderId="29" xfId="0" applyNumberFormat="1" applyFont="1" applyFill="1" applyBorder="1" applyAlignment="1">
      <alignment horizontal="center"/>
    </xf>
    <xf numFmtId="165" fontId="3" fillId="0" borderId="30" xfId="0" applyNumberFormat="1" applyFont="1" applyFill="1" applyBorder="1" applyAlignment="1">
      <alignment horizontal="center"/>
    </xf>
    <xf numFmtId="165" fontId="3" fillId="0" borderId="31" xfId="0" applyNumberFormat="1" applyFont="1" applyFill="1" applyBorder="1" applyAlignment="1">
      <alignment horizontal="center"/>
    </xf>
    <xf numFmtId="165" fontId="3" fillId="0" borderId="32" xfId="0" applyNumberFormat="1" applyFont="1" applyFill="1" applyBorder="1" applyAlignment="1">
      <alignment horizontal="center"/>
    </xf>
    <xf numFmtId="165" fontId="3" fillId="0" borderId="28" xfId="0" applyNumberFormat="1" applyFont="1" applyFill="1" applyBorder="1" applyAlignment="1">
      <alignment horizontal="center"/>
    </xf>
    <xf numFmtId="165" fontId="3" fillId="0" borderId="29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0" fillId="0" borderId="0" xfId="0" applyFont="1" applyFill="1"/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3" fontId="3" fillId="2" borderId="39" xfId="0" applyNumberFormat="1" applyFont="1" applyFill="1" applyBorder="1" applyAlignment="1">
      <alignment horizontal="center"/>
    </xf>
    <xf numFmtId="3" fontId="3" fillId="0" borderId="39" xfId="0" applyNumberFormat="1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3" fontId="3" fillId="4" borderId="39" xfId="0" applyNumberFormat="1" applyFont="1" applyFill="1" applyBorder="1" applyAlignment="1">
      <alignment horizontal="center"/>
    </xf>
    <xf numFmtId="3" fontId="3" fillId="5" borderId="41" xfId="0" applyNumberFormat="1" applyFont="1" applyFill="1" applyBorder="1" applyAlignment="1">
      <alignment horizontal="center"/>
    </xf>
    <xf numFmtId="3" fontId="3" fillId="5" borderId="11" xfId="0" applyNumberFormat="1" applyFont="1" applyFill="1" applyBorder="1" applyAlignment="1">
      <alignment horizontal="center"/>
    </xf>
    <xf numFmtId="3" fontId="3" fillId="5" borderId="17" xfId="0" applyNumberFormat="1" applyFont="1" applyFill="1" applyBorder="1" applyAlignment="1">
      <alignment horizontal="center"/>
    </xf>
    <xf numFmtId="3" fontId="3" fillId="5" borderId="38" xfId="0" applyNumberFormat="1" applyFont="1" applyFill="1" applyBorder="1" applyAlignment="1">
      <alignment horizontal="center"/>
    </xf>
    <xf numFmtId="3" fontId="3" fillId="5" borderId="23" xfId="0" applyNumberFormat="1" applyFont="1" applyFill="1" applyBorder="1" applyAlignment="1">
      <alignment horizontal="center"/>
    </xf>
    <xf numFmtId="3" fontId="3" fillId="4" borderId="10" xfId="0" applyNumberFormat="1" applyFont="1" applyFill="1" applyBorder="1" applyAlignment="1">
      <alignment horizontal="center"/>
    </xf>
    <xf numFmtId="3" fontId="3" fillId="4" borderId="16" xfId="0" applyNumberFormat="1" applyFont="1" applyFill="1" applyBorder="1" applyAlignment="1">
      <alignment horizontal="center"/>
    </xf>
    <xf numFmtId="3" fontId="3" fillId="2" borderId="40" xfId="0" applyNumberFormat="1" applyFont="1" applyFill="1" applyBorder="1" applyAlignment="1">
      <alignment horizontal="center"/>
    </xf>
    <xf numFmtId="3" fontId="3" fillId="4" borderId="41" xfId="0" applyNumberFormat="1" applyFont="1" applyFill="1" applyBorder="1" applyAlignment="1">
      <alignment horizontal="center"/>
    </xf>
    <xf numFmtId="3" fontId="3" fillId="4" borderId="2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5" fillId="2" borderId="40" xfId="0" applyFont="1" applyFill="1" applyBorder="1"/>
    <xf numFmtId="0" fontId="5" fillId="2" borderId="39" xfId="0" applyFont="1" applyFill="1" applyBorder="1"/>
    <xf numFmtId="0" fontId="5" fillId="3" borderId="39" xfId="0" applyFont="1" applyFill="1" applyBorder="1"/>
    <xf numFmtId="0" fontId="5" fillId="4" borderId="39" xfId="0" applyFont="1" applyFill="1" applyBorder="1"/>
    <xf numFmtId="0" fontId="4" fillId="0" borderId="43" xfId="0" applyFont="1" applyFill="1" applyBorder="1" applyAlignment="1">
      <alignment horizontal="center"/>
    </xf>
    <xf numFmtId="3" fontId="3" fillId="5" borderId="40" xfId="0" applyNumberFormat="1" applyFont="1" applyFill="1" applyBorder="1" applyAlignment="1">
      <alignment horizontal="center"/>
    </xf>
    <xf numFmtId="0" fontId="5" fillId="5" borderId="41" xfId="0" applyFont="1" applyFill="1" applyBorder="1"/>
    <xf numFmtId="3" fontId="3" fillId="2" borderId="5" xfId="0" applyNumberFormat="1" applyFont="1" applyFill="1" applyBorder="1" applyAlignment="1">
      <alignment horizontal="center"/>
    </xf>
    <xf numFmtId="3" fontId="3" fillId="2" borderId="7" xfId="0" applyNumberFormat="1" applyFont="1" applyFill="1" applyBorder="1" applyAlignment="1">
      <alignment horizontal="center"/>
    </xf>
    <xf numFmtId="3" fontId="3" fillId="3" borderId="6" xfId="0" applyNumberFormat="1" applyFont="1" applyFill="1" applyBorder="1" applyAlignment="1">
      <alignment horizontal="center"/>
    </xf>
    <xf numFmtId="3" fontId="3" fillId="4" borderId="6" xfId="0" applyNumberFormat="1" applyFont="1" applyFill="1" applyBorder="1" applyAlignment="1">
      <alignment horizontal="center"/>
    </xf>
    <xf numFmtId="3" fontId="3" fillId="4" borderId="45" xfId="0" applyNumberFormat="1" applyFont="1" applyFill="1" applyBorder="1" applyAlignment="1">
      <alignment horizontal="center"/>
    </xf>
    <xf numFmtId="3" fontId="3" fillId="5" borderId="5" xfId="0" applyNumberFormat="1" applyFont="1" applyFill="1" applyBorder="1" applyAlignment="1">
      <alignment horizontal="center"/>
    </xf>
    <xf numFmtId="3" fontId="3" fillId="5" borderId="7" xfId="0" applyNumberFormat="1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center"/>
    </xf>
    <xf numFmtId="3" fontId="4" fillId="4" borderId="12" xfId="0" applyNumberFormat="1" applyFont="1" applyFill="1" applyBorder="1" applyAlignment="1">
      <alignment horizontal="center"/>
    </xf>
    <xf numFmtId="3" fontId="3" fillId="6" borderId="44" xfId="0" applyNumberFormat="1" applyFont="1" applyFill="1" applyBorder="1" applyAlignment="1">
      <alignment horizontal="center"/>
    </xf>
    <xf numFmtId="3" fontId="3" fillId="3" borderId="44" xfId="0" applyNumberFormat="1" applyFont="1" applyFill="1" applyBorder="1" applyAlignment="1">
      <alignment horizontal="center"/>
    </xf>
    <xf numFmtId="3" fontId="4" fillId="3" borderId="24" xfId="0" applyNumberFormat="1" applyFont="1" applyFill="1" applyBorder="1" applyAlignment="1">
      <alignment horizontal="center"/>
    </xf>
    <xf numFmtId="3" fontId="4" fillId="6" borderId="24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/>
    </xf>
    <xf numFmtId="3" fontId="3" fillId="6" borderId="9" xfId="0" applyNumberFormat="1" applyFont="1" applyFill="1" applyBorder="1" applyAlignment="1">
      <alignment horizontal="center"/>
    </xf>
    <xf numFmtId="3" fontId="3" fillId="6" borderId="11" xfId="0" applyNumberFormat="1" applyFont="1" applyFill="1" applyBorder="1" applyAlignment="1">
      <alignment horizontal="center"/>
    </xf>
    <xf numFmtId="3" fontId="3" fillId="6" borderId="13" xfId="0" applyNumberFormat="1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3" fontId="3" fillId="6" borderId="15" xfId="0" applyNumberFormat="1" applyFont="1" applyFill="1" applyBorder="1" applyAlignment="1">
      <alignment horizontal="center"/>
    </xf>
    <xf numFmtId="3" fontId="3" fillId="6" borderId="17" xfId="0" applyNumberFormat="1" applyFont="1" applyFill="1" applyBorder="1" applyAlignment="1">
      <alignment horizontal="center"/>
    </xf>
    <xf numFmtId="3" fontId="3" fillId="6" borderId="19" xfId="0" applyNumberFormat="1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3" fontId="3" fillId="6" borderId="21" xfId="0" applyNumberFormat="1" applyFont="1" applyFill="1" applyBorder="1" applyAlignment="1">
      <alignment horizontal="center"/>
    </xf>
    <xf numFmtId="3" fontId="3" fillId="6" borderId="23" xfId="0" applyNumberFormat="1" applyFont="1" applyFill="1" applyBorder="1" applyAlignment="1">
      <alignment horizontal="center"/>
    </xf>
    <xf numFmtId="3" fontId="3" fillId="6" borderId="24" xfId="0" applyNumberFormat="1" applyFont="1" applyFill="1" applyBorder="1" applyAlignment="1">
      <alignment horizontal="center"/>
    </xf>
    <xf numFmtId="3" fontId="3" fillId="6" borderId="25" xfId="0" applyNumberFormat="1" applyFont="1" applyFill="1" applyBorder="1" applyAlignment="1">
      <alignment horizontal="center"/>
    </xf>
    <xf numFmtId="0" fontId="2" fillId="6" borderId="0" xfId="0" applyFont="1" applyFill="1" applyAlignment="1">
      <alignment horizontal="center" vertical="center" textRotation="180"/>
    </xf>
    <xf numFmtId="0" fontId="3" fillId="6" borderId="0" xfId="0" applyFont="1" applyFill="1" applyBorder="1" applyAlignment="1">
      <alignment horizontal="center"/>
    </xf>
    <xf numFmtId="3" fontId="3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 vertical="center" textRotation="180"/>
    </xf>
    <xf numFmtId="0" fontId="2" fillId="6" borderId="0" xfId="0" applyFont="1" applyFill="1" applyBorder="1" applyAlignment="1">
      <alignment horizontal="center" vertical="center" textRotation="180"/>
    </xf>
    <xf numFmtId="3" fontId="4" fillId="6" borderId="18" xfId="0" applyNumberFormat="1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3" fontId="3" fillId="6" borderId="40" xfId="0" applyNumberFormat="1" applyFont="1" applyFill="1" applyBorder="1" applyAlignment="1">
      <alignment horizontal="center"/>
    </xf>
    <xf numFmtId="3" fontId="3" fillId="6" borderId="39" xfId="0" applyNumberFormat="1" applyFont="1" applyFill="1" applyBorder="1" applyAlignment="1">
      <alignment horizontal="center"/>
    </xf>
    <xf numFmtId="3" fontId="3" fillId="6" borderId="41" xfId="0" applyNumberFormat="1" applyFont="1" applyFill="1" applyBorder="1" applyAlignment="1">
      <alignment horizontal="center"/>
    </xf>
    <xf numFmtId="3" fontId="3" fillId="6" borderId="38" xfId="0" applyNumberFormat="1" applyFont="1" applyFill="1" applyBorder="1" applyAlignment="1">
      <alignment horizontal="center"/>
    </xf>
    <xf numFmtId="0" fontId="3" fillId="6" borderId="35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5" fillId="6" borderId="21" xfId="0" applyFont="1" applyFill="1" applyBorder="1"/>
    <xf numFmtId="0" fontId="5" fillId="6" borderId="24" xfId="0" applyFont="1" applyFill="1" applyBorder="1"/>
    <xf numFmtId="0" fontId="4" fillId="6" borderId="25" xfId="0" applyFont="1" applyFill="1" applyBorder="1" applyAlignment="1">
      <alignment horizontal="center"/>
    </xf>
    <xf numFmtId="0" fontId="5" fillId="6" borderId="22" xfId="0" applyFont="1" applyFill="1" applyBorder="1"/>
    <xf numFmtId="0" fontId="3" fillId="6" borderId="4" xfId="0" applyFont="1" applyFill="1" applyBorder="1" applyAlignment="1">
      <alignment horizontal="center"/>
    </xf>
    <xf numFmtId="0" fontId="3" fillId="6" borderId="27" xfId="0" applyFont="1" applyFill="1" applyBorder="1" applyAlignment="1">
      <alignment horizontal="center"/>
    </xf>
    <xf numFmtId="3" fontId="3" fillId="6" borderId="28" xfId="0" applyNumberFormat="1" applyFont="1" applyFill="1" applyBorder="1" applyAlignment="1">
      <alignment horizontal="center"/>
    </xf>
    <xf numFmtId="3" fontId="3" fillId="6" borderId="29" xfId="0" applyNumberFormat="1" applyFont="1" applyFill="1" applyBorder="1" applyAlignment="1">
      <alignment horizontal="center"/>
    </xf>
    <xf numFmtId="3" fontId="3" fillId="6" borderId="30" xfId="0" applyNumberFormat="1" applyFont="1" applyFill="1" applyBorder="1" applyAlignment="1">
      <alignment horizontal="center"/>
    </xf>
    <xf numFmtId="3" fontId="3" fillId="6" borderId="31" xfId="0" applyNumberFormat="1" applyFont="1" applyFill="1" applyBorder="1" applyAlignment="1">
      <alignment horizontal="center"/>
    </xf>
    <xf numFmtId="3" fontId="3" fillId="6" borderId="32" xfId="0" applyNumberFormat="1" applyFont="1" applyFill="1" applyBorder="1" applyAlignment="1">
      <alignment horizontal="center"/>
    </xf>
    <xf numFmtId="3" fontId="4" fillId="6" borderId="12" xfId="0" applyNumberFormat="1" applyFont="1" applyFill="1" applyBorder="1" applyAlignment="1">
      <alignment horizontal="center"/>
    </xf>
    <xf numFmtId="0" fontId="3" fillId="6" borderId="42" xfId="0" applyFont="1" applyFill="1" applyBorder="1" applyAlignment="1">
      <alignment horizontal="center"/>
    </xf>
    <xf numFmtId="0" fontId="5" fillId="6" borderId="40" xfId="0" applyFont="1" applyFill="1" applyBorder="1"/>
    <xf numFmtId="0" fontId="5" fillId="6" borderId="39" xfId="0" applyFont="1" applyFill="1" applyBorder="1"/>
    <xf numFmtId="0" fontId="4" fillId="6" borderId="43" xfId="0" applyFont="1" applyFill="1" applyBorder="1" applyAlignment="1">
      <alignment horizontal="center"/>
    </xf>
    <xf numFmtId="0" fontId="5" fillId="6" borderId="41" xfId="0" applyFont="1" applyFill="1" applyBorder="1"/>
    <xf numFmtId="3" fontId="3" fillId="6" borderId="5" xfId="0" applyNumberFormat="1" applyFont="1" applyFill="1" applyBorder="1" applyAlignment="1">
      <alignment horizontal="center"/>
    </xf>
    <xf numFmtId="3" fontId="3" fillId="6" borderId="7" xfId="0" applyNumberFormat="1" applyFont="1" applyFill="1" applyBorder="1" applyAlignment="1">
      <alignment horizontal="center"/>
    </xf>
    <xf numFmtId="3" fontId="3" fillId="6" borderId="6" xfId="0" applyNumberFormat="1" applyFont="1" applyFill="1" applyBorder="1" applyAlignment="1">
      <alignment horizontal="center"/>
    </xf>
    <xf numFmtId="3" fontId="3" fillId="6" borderId="4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22" fontId="0" fillId="0" borderId="37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3" fontId="3" fillId="0" borderId="27" xfId="0" applyNumberFormat="1" applyFont="1" applyFill="1" applyBorder="1" applyAlignment="1">
      <alignment horizontal="right"/>
    </xf>
    <xf numFmtId="3" fontId="3" fillId="0" borderId="36" xfId="0" applyNumberFormat="1" applyFont="1" applyFill="1" applyBorder="1" applyAlignment="1">
      <alignment horizontal="right"/>
    </xf>
    <xf numFmtId="170" fontId="8" fillId="0" borderId="0" xfId="0" applyNumberFormat="1" applyFont="1" applyFill="1" applyAlignment="1">
      <alignment horizontal="center" vertical="center"/>
    </xf>
    <xf numFmtId="4" fontId="3" fillId="0" borderId="27" xfId="0" applyNumberFormat="1" applyFont="1" applyFill="1" applyBorder="1" applyAlignment="1">
      <alignment horizontal="right"/>
    </xf>
    <xf numFmtId="4" fontId="3" fillId="0" borderId="36" xfId="0" applyNumberFormat="1" applyFont="1" applyFill="1" applyBorder="1" applyAlignment="1">
      <alignment horizontal="right"/>
    </xf>
    <xf numFmtId="169" fontId="3" fillId="0" borderId="27" xfId="0" applyNumberFormat="1" applyFont="1" applyFill="1" applyBorder="1" applyAlignment="1">
      <alignment horizontal="right"/>
    </xf>
    <xf numFmtId="169" fontId="3" fillId="0" borderId="36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top" textRotation="180"/>
    </xf>
    <xf numFmtId="0" fontId="2" fillId="6" borderId="0" xfId="0" applyFont="1" applyFill="1" applyBorder="1" applyAlignment="1">
      <alignment horizontal="center" vertical="center" textRotation="180"/>
    </xf>
    <xf numFmtId="0" fontId="2" fillId="6" borderId="4" xfId="0" applyFont="1" applyFill="1" applyBorder="1" applyAlignment="1">
      <alignment horizontal="center" vertical="center" textRotation="180"/>
    </xf>
    <xf numFmtId="14" fontId="6" fillId="0" borderId="0" xfId="0" applyNumberFormat="1" applyFont="1" applyFill="1" applyBorder="1" applyAlignment="1">
      <alignment horizontal="right" vertical="center"/>
    </xf>
    <xf numFmtId="14" fontId="6" fillId="0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4" fontId="2" fillId="0" borderId="4" xfId="0" applyNumberFormat="1" applyFont="1" applyFill="1" applyBorder="1" applyAlignment="1">
      <alignment horizontal="center" vertical="top" textRotation="180"/>
    </xf>
    <xf numFmtId="0" fontId="2" fillId="0" borderId="0" xfId="0" applyFont="1" applyFill="1" applyBorder="1" applyAlignment="1">
      <alignment horizontal="center" vertical="center" textRotation="18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103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2086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22213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2716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4084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2086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5151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7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1927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1515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1809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393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277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933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125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108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214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227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131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253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139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68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218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182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457</v>
      </c>
      <c r="E26" s="221"/>
      <c r="F26" s="221"/>
      <c r="G26" s="221"/>
      <c r="H26" s="221"/>
      <c r="I26" s="221"/>
      <c r="J26" s="221"/>
      <c r="K26" s="33"/>
      <c r="L26" s="220"/>
      <c r="M26" s="33"/>
      <c r="N26" s="227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7"/>
    </row>
    <row r="28" spans="1:14">
      <c r="A28" s="214" t="s">
        <v>38</v>
      </c>
      <c r="B28" s="215"/>
      <c r="C28" s="49"/>
      <c r="D28" s="49"/>
      <c r="E28" s="49"/>
      <c r="F28" s="49"/>
      <c r="G28" s="49">
        <v>738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97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325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254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990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97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170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764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138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139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892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4797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7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>
        <v>21495</v>
      </c>
      <c r="M41" s="243"/>
      <c r="N41" s="227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6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38336</v>
      </c>
      <c r="D43" s="60">
        <f t="shared" si="0"/>
        <v>2666</v>
      </c>
      <c r="E43" s="61">
        <f t="shared" si="0"/>
        <v>676</v>
      </c>
      <c r="F43" s="61">
        <f t="shared" si="0"/>
        <v>670</v>
      </c>
      <c r="G43" s="61">
        <f t="shared" si="0"/>
        <v>738</v>
      </c>
      <c r="H43" s="61">
        <f t="shared" si="0"/>
        <v>764</v>
      </c>
      <c r="I43" s="61">
        <f t="shared" si="0"/>
        <v>6257</v>
      </c>
      <c r="J43" s="61">
        <f t="shared" si="0"/>
        <v>1809</v>
      </c>
      <c r="K43" s="62">
        <f t="shared" si="0"/>
        <v>4797</v>
      </c>
      <c r="L43" s="58">
        <f t="shared" si="0"/>
        <v>21495</v>
      </c>
      <c r="M43" s="59">
        <f t="shared" si="0"/>
        <v>0</v>
      </c>
      <c r="N43" s="46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46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38336</v>
      </c>
      <c r="D45" s="65">
        <f t="shared" si="1"/>
        <v>2666</v>
      </c>
      <c r="E45" s="66">
        <f t="shared" si="1"/>
        <v>676</v>
      </c>
      <c r="F45" s="66">
        <f t="shared" si="1"/>
        <v>670</v>
      </c>
      <c r="G45" s="66">
        <f t="shared" si="1"/>
        <v>738</v>
      </c>
      <c r="H45" s="66">
        <f t="shared" si="1"/>
        <v>764</v>
      </c>
      <c r="I45" s="66">
        <f t="shared" si="1"/>
        <v>6257</v>
      </c>
      <c r="J45" s="66">
        <f t="shared" si="1"/>
        <v>1809</v>
      </c>
      <c r="K45" s="67">
        <f t="shared" si="1"/>
        <v>4797</v>
      </c>
      <c r="L45" s="63">
        <f t="shared" si="1"/>
        <v>21495</v>
      </c>
      <c r="M45" s="64">
        <f t="shared" si="1"/>
        <v>0</v>
      </c>
      <c r="N45" s="46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6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12.1</v>
      </c>
      <c r="M48" s="83">
        <v>0</v>
      </c>
      <c r="N48" s="30"/>
    </row>
    <row r="49" spans="1:14" ht="15.75" thickBot="1">
      <c r="A49" s="123"/>
      <c r="B49" s="85"/>
      <c r="C49" s="85"/>
      <c r="D49" s="85"/>
      <c r="E49" s="85"/>
      <c r="F49" s="85"/>
      <c r="G49" s="85"/>
      <c r="H49" s="85"/>
      <c r="I49" s="123"/>
      <c r="J49" s="123"/>
      <c r="K49" s="123"/>
      <c r="L49" s="123"/>
      <c r="M49" s="123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440864</v>
      </c>
      <c r="D50" s="88">
        <f t="shared" si="2"/>
        <v>29592.6</v>
      </c>
      <c r="E50" s="89">
        <f t="shared" si="2"/>
        <v>7503.5999999999995</v>
      </c>
      <c r="F50" s="89">
        <f t="shared" si="2"/>
        <v>7437</v>
      </c>
      <c r="G50" s="89">
        <f t="shared" si="2"/>
        <v>8265.6</v>
      </c>
      <c r="H50" s="89">
        <f t="shared" si="2"/>
        <v>8556.7999999999993</v>
      </c>
      <c r="I50" s="89">
        <f t="shared" si="2"/>
        <v>70704.100000000006</v>
      </c>
      <c r="J50" s="89">
        <f t="shared" si="2"/>
        <v>20441.7</v>
      </c>
      <c r="K50" s="90">
        <f t="shared" si="2"/>
        <v>54685.8</v>
      </c>
      <c r="L50" s="86">
        <f t="shared" si="2"/>
        <v>260089.5</v>
      </c>
      <c r="M50" s="91">
        <f t="shared" si="2"/>
        <v>0</v>
      </c>
      <c r="N50" s="92" t="s">
        <v>61</v>
      </c>
    </row>
    <row r="51" spans="1:14" ht="15.75" thickBot="1">
      <c r="A51" s="123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0</v>
      </c>
      <c r="M53" s="102">
        <v>8.6999999999999994E-2</v>
      </c>
      <c r="N53" s="30"/>
    </row>
    <row r="54" spans="1:14" ht="15.75" thickBot="1">
      <c r="A54" s="123"/>
      <c r="B54" s="123"/>
      <c r="C54" s="123"/>
      <c r="D54" s="123"/>
      <c r="E54" s="85"/>
      <c r="F54" s="85"/>
      <c r="G54" s="85"/>
      <c r="H54" s="123"/>
      <c r="I54" s="123"/>
      <c r="J54" s="123"/>
      <c r="K54" s="123"/>
      <c r="L54" s="123"/>
      <c r="M54" s="123"/>
      <c r="N54" s="95"/>
    </row>
    <row r="55" spans="1:14" ht="15.75" thickBot="1">
      <c r="A55" s="56" t="s">
        <v>66</v>
      </c>
      <c r="B55" s="103"/>
      <c r="C55" s="104"/>
      <c r="D55" s="105">
        <f>(D45*D53)</f>
        <v>231.94199999999998</v>
      </c>
      <c r="E55" s="106">
        <f>(E45*E53)</f>
        <v>58.811999999999998</v>
      </c>
      <c r="F55" s="106">
        <f>(F45*F53)</f>
        <v>58.29</v>
      </c>
      <c r="G55" s="106">
        <f>(G45*G53)</f>
        <v>64.205999999999989</v>
      </c>
      <c r="H55" s="106">
        <f t="shared" ref="H55" si="3">(H45*H53)</f>
        <v>66.467999999999989</v>
      </c>
      <c r="I55" s="106">
        <f>(I45*I53)</f>
        <v>544.35899999999992</v>
      </c>
      <c r="J55" s="106">
        <f>(J45*J53)</f>
        <v>157.38299999999998</v>
      </c>
      <c r="K55" s="107">
        <f>(K45*K53)</f>
        <v>417.339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23"/>
      <c r="B56" s="123"/>
      <c r="C56" s="123"/>
      <c r="D56" s="123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78208</v>
      </c>
      <c r="C57" s="268"/>
      <c r="D57" s="111" t="s">
        <v>68</v>
      </c>
      <c r="E57" s="277">
        <v>44927</v>
      </c>
      <c r="F57" s="277"/>
      <c r="G57" s="277"/>
      <c r="H57" s="277"/>
      <c r="I57" s="278" t="s">
        <v>104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375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78212</v>
      </c>
      <c r="J58" s="258"/>
      <c r="K58" s="258"/>
      <c r="L58" s="258"/>
      <c r="M58" s="258"/>
      <c r="N58" s="258"/>
    </row>
    <row r="59" spans="1:14" ht="15.75" thickBot="1">
      <c r="A59" s="123"/>
      <c r="B59" s="112"/>
      <c r="C59" s="112"/>
      <c r="D59" s="111"/>
      <c r="E59" s="257" t="s">
        <v>71</v>
      </c>
      <c r="F59" s="257"/>
      <c r="G59" s="257"/>
      <c r="H59" s="257"/>
      <c r="I59" s="258">
        <v>78212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77833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23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908140.7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78212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1598.7989999999998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23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909739.49899999995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23"/>
      <c r="B66" s="113"/>
      <c r="C66" s="113"/>
      <c r="D66" s="123"/>
      <c r="E66" s="260" t="s">
        <v>82</v>
      </c>
      <c r="F66" s="260"/>
      <c r="G66" s="260"/>
      <c r="H66" s="260"/>
      <c r="I66" s="261">
        <v>67664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11.688351971528785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23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78212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400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44927</v>
      </c>
      <c r="B72" s="266"/>
      <c r="C72" s="266"/>
      <c r="D72" s="123"/>
      <c r="E72" s="260" t="s">
        <v>91</v>
      </c>
      <c r="F72" s="260"/>
      <c r="G72" s="260"/>
      <c r="H72" s="260"/>
      <c r="I72" s="261">
        <v>-65756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23"/>
      <c r="E73" s="123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23"/>
      <c r="E74" s="260" t="s">
        <v>92</v>
      </c>
      <c r="F74" s="260"/>
      <c r="G74" s="260"/>
      <c r="H74" s="260"/>
      <c r="I74" s="261">
        <f>(I66+I67+I68+I69+I70+I72+I75+I71)</f>
        <v>80120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23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23"/>
      <c r="E76" s="123"/>
      <c r="F76" s="119"/>
      <c r="G76" s="120"/>
      <c r="H76" s="120"/>
      <c r="I76" s="121"/>
      <c r="J76" s="121"/>
      <c r="K76" s="121"/>
      <c r="L76" s="121"/>
      <c r="M76" s="121"/>
      <c r="N76" s="122"/>
    </row>
    <row r="77" spans="1:14">
      <c r="A77" s="263" t="s">
        <v>104</v>
      </c>
      <c r="B77" s="263"/>
      <c r="C77" s="263"/>
      <c r="D77" s="123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44150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35741</v>
      </c>
      <c r="J80" s="258"/>
      <c r="K80" s="258"/>
      <c r="L80" s="258"/>
      <c r="M80" s="258"/>
      <c r="N80" s="258"/>
    </row>
    <row r="81" spans="1:14">
      <c r="A81" s="123"/>
      <c r="B81" s="123"/>
      <c r="C81" s="123"/>
      <c r="D81" s="126"/>
      <c r="E81" s="257" t="s">
        <v>98</v>
      </c>
      <c r="F81" s="257"/>
      <c r="G81" s="257"/>
      <c r="H81" s="257"/>
      <c r="I81" s="258">
        <v>400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375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27"/>
      <c r="F84" s="127"/>
      <c r="G84" s="127"/>
      <c r="H84" s="127"/>
      <c r="I84" s="128"/>
      <c r="J84" s="128"/>
      <c r="K84" s="128"/>
      <c r="L84" s="128"/>
      <c r="M84" s="128"/>
      <c r="N84" s="128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80666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27"/>
      <c r="F86" s="127"/>
      <c r="G86" s="127"/>
      <c r="H86" s="127"/>
      <c r="I86" s="128"/>
      <c r="J86" s="128"/>
      <c r="K86" s="128"/>
      <c r="L86" s="128"/>
      <c r="M86" s="128"/>
      <c r="N86" s="128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546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2" header="0.3" footer="0.17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120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1930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21301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2765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4268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2163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5413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1924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1585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1845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387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302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879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127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115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222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213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120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260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120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49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201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194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462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714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92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302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252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981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144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148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754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157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131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924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4401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54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37840</v>
      </c>
      <c r="D43" s="60">
        <f t="shared" si="0"/>
        <v>2663</v>
      </c>
      <c r="E43" s="61">
        <f t="shared" si="0"/>
        <v>646</v>
      </c>
      <c r="F43" s="61">
        <f t="shared" si="0"/>
        <v>689</v>
      </c>
      <c r="G43" s="61">
        <f t="shared" si="0"/>
        <v>714</v>
      </c>
      <c r="H43" s="61">
        <f t="shared" si="0"/>
        <v>754</v>
      </c>
      <c r="I43" s="61">
        <f t="shared" si="0"/>
        <v>6293</v>
      </c>
      <c r="J43" s="61">
        <f t="shared" si="0"/>
        <v>1845</v>
      </c>
      <c r="K43" s="62">
        <f t="shared" si="0"/>
        <v>4401</v>
      </c>
      <c r="L43" s="58">
        <f t="shared" si="0"/>
        <v>0</v>
      </c>
      <c r="M43" s="59">
        <f t="shared" si="0"/>
        <v>0</v>
      </c>
      <c r="N43" s="154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54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37840</v>
      </c>
      <c r="D45" s="65">
        <f t="shared" si="1"/>
        <v>2663</v>
      </c>
      <c r="E45" s="66">
        <f t="shared" si="1"/>
        <v>646</v>
      </c>
      <c r="F45" s="66">
        <f t="shared" si="1"/>
        <v>689</v>
      </c>
      <c r="G45" s="66">
        <f t="shared" si="1"/>
        <v>714</v>
      </c>
      <c r="H45" s="66">
        <f t="shared" si="1"/>
        <v>754</v>
      </c>
      <c r="I45" s="66">
        <f t="shared" si="1"/>
        <v>6293</v>
      </c>
      <c r="J45" s="66">
        <f t="shared" si="1"/>
        <v>1845</v>
      </c>
      <c r="K45" s="67">
        <f t="shared" si="1"/>
        <v>4401</v>
      </c>
      <c r="L45" s="63">
        <f t="shared" si="1"/>
        <v>0</v>
      </c>
      <c r="M45" s="64">
        <f t="shared" si="1"/>
        <v>0</v>
      </c>
      <c r="N45" s="154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54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53"/>
      <c r="B49" s="85"/>
      <c r="C49" s="85"/>
      <c r="D49" s="85"/>
      <c r="E49" s="85"/>
      <c r="F49" s="85"/>
      <c r="G49" s="85"/>
      <c r="H49" s="85"/>
      <c r="I49" s="153"/>
      <c r="J49" s="153"/>
      <c r="K49" s="153"/>
      <c r="L49" s="153"/>
      <c r="M49" s="153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435160</v>
      </c>
      <c r="D50" s="88">
        <f t="shared" si="2"/>
        <v>29559.3</v>
      </c>
      <c r="E50" s="89">
        <f t="shared" si="2"/>
        <v>7170.5999999999995</v>
      </c>
      <c r="F50" s="89">
        <f t="shared" si="2"/>
        <v>7647.9</v>
      </c>
      <c r="G50" s="89">
        <f t="shared" si="2"/>
        <v>7996.7999999999993</v>
      </c>
      <c r="H50" s="89">
        <f t="shared" si="2"/>
        <v>8444.7999999999993</v>
      </c>
      <c r="I50" s="89">
        <f t="shared" si="2"/>
        <v>71110.900000000009</v>
      </c>
      <c r="J50" s="89">
        <f t="shared" si="2"/>
        <v>20848.5</v>
      </c>
      <c r="K50" s="90">
        <f t="shared" si="2"/>
        <v>50171.4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53"/>
      <c r="B54" s="153"/>
      <c r="C54" s="153"/>
      <c r="D54" s="153"/>
      <c r="E54" s="85"/>
      <c r="F54" s="85"/>
      <c r="G54" s="85"/>
      <c r="H54" s="153"/>
      <c r="I54" s="153"/>
      <c r="J54" s="153"/>
      <c r="K54" s="153"/>
      <c r="L54" s="153"/>
      <c r="M54" s="153"/>
      <c r="N54" s="95"/>
    </row>
    <row r="55" spans="1:14" ht="15.75" thickBot="1">
      <c r="A55" s="56" t="s">
        <v>66</v>
      </c>
      <c r="B55" s="103"/>
      <c r="C55" s="104"/>
      <c r="D55" s="105">
        <f>(D45*D53)</f>
        <v>231.68099999999998</v>
      </c>
      <c r="E55" s="106">
        <f>(E45*E53)</f>
        <v>56.201999999999998</v>
      </c>
      <c r="F55" s="106">
        <f>(F45*F53)</f>
        <v>59.942999999999998</v>
      </c>
      <c r="G55" s="106">
        <f>(G45*G53)</f>
        <v>62.117999999999995</v>
      </c>
      <c r="H55" s="106">
        <f t="shared" ref="H55" si="3">(H45*H53)</f>
        <v>65.597999999999999</v>
      </c>
      <c r="I55" s="106">
        <f>(I45*I53)</f>
        <v>547.49099999999999</v>
      </c>
      <c r="J55" s="106">
        <f>(J45*J53)</f>
        <v>160.51499999999999</v>
      </c>
      <c r="K55" s="107">
        <f>(K45*K53)</f>
        <v>382.887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53"/>
      <c r="B56" s="153"/>
      <c r="C56" s="153"/>
      <c r="D56" s="153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55845</v>
      </c>
      <c r="C57" s="268"/>
      <c r="D57" s="111" t="s">
        <v>68</v>
      </c>
      <c r="E57" s="277">
        <v>44936</v>
      </c>
      <c r="F57" s="277"/>
      <c r="G57" s="277"/>
      <c r="H57" s="277"/>
      <c r="I57" s="278" t="s">
        <v>109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306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55843</v>
      </c>
      <c r="J58" s="258"/>
      <c r="K58" s="258"/>
      <c r="L58" s="258"/>
      <c r="M58" s="258"/>
      <c r="N58" s="258"/>
    </row>
    <row r="59" spans="1:14" ht="15.75" thickBot="1">
      <c r="A59" s="153"/>
      <c r="B59" s="112"/>
      <c r="C59" s="112"/>
      <c r="D59" s="111"/>
      <c r="E59" s="257" t="s">
        <v>71</v>
      </c>
      <c r="F59" s="257"/>
      <c r="G59" s="257"/>
      <c r="H59" s="257"/>
      <c r="I59" s="258">
        <v>55843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55539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53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638110.19999999995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55843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1566.4349999999997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53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639676.63500000001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53"/>
      <c r="B66" s="113"/>
      <c r="C66" s="113"/>
      <c r="D66" s="153"/>
      <c r="E66" s="260" t="s">
        <v>82</v>
      </c>
      <c r="F66" s="260"/>
      <c r="G66" s="260"/>
      <c r="H66" s="260"/>
      <c r="I66" s="261">
        <v>45341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11.517611678280128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53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55843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702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44936</v>
      </c>
      <c r="B72" s="266"/>
      <c r="C72" s="266"/>
      <c r="D72" s="153"/>
      <c r="E72" s="260" t="s">
        <v>91</v>
      </c>
      <c r="F72" s="260"/>
      <c r="G72" s="260"/>
      <c r="H72" s="260"/>
      <c r="I72" s="261">
        <v>-47838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53"/>
      <c r="E73" s="153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53"/>
      <c r="E74" s="260" t="s">
        <v>92</v>
      </c>
      <c r="F74" s="260"/>
      <c r="G74" s="260"/>
      <c r="H74" s="260"/>
      <c r="I74" s="261">
        <f>(I66+I67+I68+I69+I70+I72+I75+I71)</f>
        <v>53346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53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53"/>
      <c r="E76" s="153"/>
      <c r="F76" s="119"/>
      <c r="G76" s="151"/>
      <c r="H76" s="151"/>
      <c r="I76" s="152"/>
      <c r="J76" s="152"/>
      <c r="K76" s="152"/>
      <c r="L76" s="152"/>
      <c r="M76" s="152"/>
      <c r="N76" s="122"/>
    </row>
    <row r="77" spans="1:14">
      <c r="A77" s="263" t="s">
        <v>109</v>
      </c>
      <c r="B77" s="263"/>
      <c r="C77" s="263"/>
      <c r="D77" s="153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35800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492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17317</v>
      </c>
      <c r="J80" s="258"/>
      <c r="K80" s="258"/>
      <c r="L80" s="258"/>
      <c r="M80" s="258"/>
      <c r="N80" s="258"/>
    </row>
    <row r="81" spans="1:14">
      <c r="A81" s="153"/>
      <c r="B81" s="153"/>
      <c r="C81" s="153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306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54125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779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121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2231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21515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2745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4336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1950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5529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1897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1624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1929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381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301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932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124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115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222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208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118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251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138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199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184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444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732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98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317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244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972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0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143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747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143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151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872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4641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0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38306</v>
      </c>
      <c r="D43" s="60">
        <f t="shared" si="0"/>
        <v>2440</v>
      </c>
      <c r="E43" s="61">
        <f t="shared" si="0"/>
        <v>659</v>
      </c>
      <c r="F43" s="61">
        <f t="shared" si="0"/>
        <v>682</v>
      </c>
      <c r="G43" s="61">
        <f t="shared" si="0"/>
        <v>732</v>
      </c>
      <c r="H43" s="61">
        <f t="shared" si="0"/>
        <v>747</v>
      </c>
      <c r="I43" s="61">
        <f t="shared" si="0"/>
        <v>6297</v>
      </c>
      <c r="J43" s="61">
        <f t="shared" si="0"/>
        <v>1929</v>
      </c>
      <c r="K43" s="62">
        <f t="shared" si="0"/>
        <v>4641</v>
      </c>
      <c r="L43" s="58">
        <f t="shared" si="0"/>
        <v>0</v>
      </c>
      <c r="M43" s="59">
        <f t="shared" si="0"/>
        <v>0</v>
      </c>
      <c r="N43" s="160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0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38306</v>
      </c>
      <c r="D45" s="65">
        <f t="shared" si="1"/>
        <v>2440</v>
      </c>
      <c r="E45" s="66">
        <f t="shared" si="1"/>
        <v>659</v>
      </c>
      <c r="F45" s="66">
        <f t="shared" si="1"/>
        <v>682</v>
      </c>
      <c r="G45" s="66">
        <f t="shared" si="1"/>
        <v>732</v>
      </c>
      <c r="H45" s="66">
        <f t="shared" si="1"/>
        <v>747</v>
      </c>
      <c r="I45" s="66">
        <f t="shared" si="1"/>
        <v>6297</v>
      </c>
      <c r="J45" s="66">
        <f t="shared" si="1"/>
        <v>1929</v>
      </c>
      <c r="K45" s="67">
        <f t="shared" si="1"/>
        <v>4641</v>
      </c>
      <c r="L45" s="63">
        <f t="shared" si="1"/>
        <v>0</v>
      </c>
      <c r="M45" s="64">
        <f t="shared" si="1"/>
        <v>0</v>
      </c>
      <c r="N45" s="160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0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59"/>
      <c r="B49" s="85"/>
      <c r="C49" s="85"/>
      <c r="D49" s="85"/>
      <c r="E49" s="85"/>
      <c r="F49" s="85"/>
      <c r="G49" s="85"/>
      <c r="H49" s="85"/>
      <c r="I49" s="159"/>
      <c r="J49" s="159"/>
      <c r="K49" s="159"/>
      <c r="L49" s="159"/>
      <c r="M49" s="159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440519</v>
      </c>
      <c r="D50" s="88">
        <f t="shared" si="2"/>
        <v>27084</v>
      </c>
      <c r="E50" s="89">
        <f t="shared" si="2"/>
        <v>7314.9</v>
      </c>
      <c r="F50" s="89">
        <f t="shared" si="2"/>
        <v>7570.2</v>
      </c>
      <c r="G50" s="89">
        <f t="shared" si="2"/>
        <v>8198.4</v>
      </c>
      <c r="H50" s="89">
        <f t="shared" si="2"/>
        <v>8366.4</v>
      </c>
      <c r="I50" s="89">
        <f t="shared" si="2"/>
        <v>71156.100000000006</v>
      </c>
      <c r="J50" s="89">
        <f t="shared" si="2"/>
        <v>21797.7</v>
      </c>
      <c r="K50" s="90">
        <f t="shared" si="2"/>
        <v>52907.4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59"/>
      <c r="B54" s="159"/>
      <c r="C54" s="159"/>
      <c r="D54" s="159"/>
      <c r="E54" s="85"/>
      <c r="F54" s="85"/>
      <c r="G54" s="85"/>
      <c r="H54" s="159"/>
      <c r="I54" s="159"/>
      <c r="J54" s="159"/>
      <c r="K54" s="159"/>
      <c r="L54" s="159"/>
      <c r="M54" s="159"/>
      <c r="N54" s="95"/>
    </row>
    <row r="55" spans="1:14" ht="15.75" thickBot="1">
      <c r="A55" s="56" t="s">
        <v>66</v>
      </c>
      <c r="B55" s="103"/>
      <c r="C55" s="104"/>
      <c r="D55" s="105">
        <f>(D45*D53)</f>
        <v>212.27999999999997</v>
      </c>
      <c r="E55" s="106">
        <f>(E45*E53)</f>
        <v>57.332999999999998</v>
      </c>
      <c r="F55" s="106">
        <f>(F45*F53)</f>
        <v>59.333999999999996</v>
      </c>
      <c r="G55" s="106">
        <f>(G45*G53)</f>
        <v>63.683999999999997</v>
      </c>
      <c r="H55" s="106">
        <f t="shared" ref="H55" si="3">(H45*H53)</f>
        <v>64.98899999999999</v>
      </c>
      <c r="I55" s="106">
        <f>(I45*I53)</f>
        <v>547.83899999999994</v>
      </c>
      <c r="J55" s="106">
        <f>(J45*J53)</f>
        <v>167.82299999999998</v>
      </c>
      <c r="K55" s="107">
        <f>(K45*K53)</f>
        <v>403.767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59"/>
      <c r="B56" s="159"/>
      <c r="C56" s="159"/>
      <c r="D56" s="159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56433</v>
      </c>
      <c r="C57" s="268"/>
      <c r="D57" s="111" t="s">
        <v>68</v>
      </c>
      <c r="E57" s="277">
        <v>44937</v>
      </c>
      <c r="F57" s="277"/>
      <c r="G57" s="277"/>
      <c r="H57" s="277"/>
      <c r="I57" s="278" t="s">
        <v>122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369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56446</v>
      </c>
      <c r="J58" s="258"/>
      <c r="K58" s="258"/>
      <c r="L58" s="258"/>
      <c r="M58" s="258"/>
      <c r="N58" s="258"/>
    </row>
    <row r="59" spans="1:14" ht="15.75" thickBot="1">
      <c r="A59" s="159"/>
      <c r="B59" s="112"/>
      <c r="C59" s="112"/>
      <c r="D59" s="111"/>
      <c r="E59" s="257" t="s">
        <v>71</v>
      </c>
      <c r="F59" s="257"/>
      <c r="G59" s="257"/>
      <c r="H59" s="257"/>
      <c r="I59" s="258">
        <v>56446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56064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59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644914.10000000009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56446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1577.0489999999998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59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646491.14900000009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59"/>
      <c r="B66" s="113"/>
      <c r="C66" s="113"/>
      <c r="D66" s="159"/>
      <c r="E66" s="260" t="s">
        <v>82</v>
      </c>
      <c r="F66" s="260"/>
      <c r="G66" s="260"/>
      <c r="H66" s="260"/>
      <c r="I66" s="261">
        <v>47838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11.531306167950914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59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56446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854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44937</v>
      </c>
      <c r="B72" s="266"/>
      <c r="C72" s="266"/>
      <c r="D72" s="159"/>
      <c r="E72" s="260" t="s">
        <v>91</v>
      </c>
      <c r="F72" s="260"/>
      <c r="G72" s="260"/>
      <c r="H72" s="260"/>
      <c r="I72" s="261">
        <v>-43622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59"/>
      <c r="E73" s="159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59"/>
      <c r="E74" s="260" t="s">
        <v>92</v>
      </c>
      <c r="F74" s="260"/>
      <c r="G74" s="260"/>
      <c r="H74" s="260"/>
      <c r="I74" s="261">
        <f>(I66+I67+I68+I69+I70+I72+I75+I71)</f>
        <v>60662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59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59"/>
      <c r="E76" s="159"/>
      <c r="F76" s="119"/>
      <c r="G76" s="157"/>
      <c r="H76" s="157"/>
      <c r="I76" s="158"/>
      <c r="J76" s="158"/>
      <c r="K76" s="158"/>
      <c r="L76" s="158"/>
      <c r="M76" s="158"/>
      <c r="N76" s="122"/>
    </row>
    <row r="77" spans="1:14">
      <c r="A77" s="263" t="s">
        <v>111</v>
      </c>
      <c r="B77" s="263"/>
      <c r="C77" s="263"/>
      <c r="D77" s="159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49200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714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11702</v>
      </c>
      <c r="J80" s="258"/>
      <c r="K80" s="258"/>
      <c r="L80" s="258"/>
      <c r="M80" s="258"/>
      <c r="N80" s="258"/>
    </row>
    <row r="81" spans="1:14">
      <c r="A81" s="159"/>
      <c r="B81" s="159"/>
      <c r="C81" s="159"/>
      <c r="D81" s="126"/>
      <c r="E81" s="257" t="s">
        <v>98</v>
      </c>
      <c r="F81" s="257"/>
      <c r="G81" s="257"/>
      <c r="H81" s="257"/>
      <c r="I81" s="258">
        <v>140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369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55"/>
      <c r="F84" s="155"/>
      <c r="G84" s="155"/>
      <c r="H84" s="155"/>
      <c r="I84" s="156"/>
      <c r="J84" s="156"/>
      <c r="K84" s="156"/>
      <c r="L84" s="156"/>
      <c r="M84" s="156"/>
      <c r="N84" s="156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62125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55"/>
      <c r="F86" s="155"/>
      <c r="G86" s="155"/>
      <c r="H86" s="155"/>
      <c r="I86" s="156"/>
      <c r="J86" s="156"/>
      <c r="K86" s="156"/>
      <c r="L86" s="156"/>
      <c r="M86" s="156"/>
      <c r="N86" s="156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1463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123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1833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21718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2842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4433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2299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5471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1908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1604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1899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388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313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920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126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121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231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219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121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260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126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114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198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195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437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712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99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308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235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967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170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154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769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151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136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902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4830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0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38596</v>
      </c>
      <c r="D43" s="60">
        <f t="shared" si="0"/>
        <v>2759</v>
      </c>
      <c r="E43" s="61">
        <f t="shared" si="0"/>
        <v>642</v>
      </c>
      <c r="F43" s="61">
        <f t="shared" si="0"/>
        <v>701</v>
      </c>
      <c r="G43" s="61">
        <f t="shared" si="0"/>
        <v>712</v>
      </c>
      <c r="H43" s="61">
        <f t="shared" si="0"/>
        <v>769</v>
      </c>
      <c r="I43" s="61">
        <f t="shared" si="0"/>
        <v>6301</v>
      </c>
      <c r="J43" s="61">
        <f t="shared" si="0"/>
        <v>1899</v>
      </c>
      <c r="K43" s="62">
        <f t="shared" si="0"/>
        <v>4830</v>
      </c>
      <c r="L43" s="58">
        <f t="shared" si="0"/>
        <v>0</v>
      </c>
      <c r="M43" s="59">
        <f t="shared" si="0"/>
        <v>0</v>
      </c>
      <c r="N43" s="160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0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38596</v>
      </c>
      <c r="D45" s="65">
        <f t="shared" si="1"/>
        <v>2759</v>
      </c>
      <c r="E45" s="66">
        <f t="shared" si="1"/>
        <v>642</v>
      </c>
      <c r="F45" s="66">
        <f t="shared" si="1"/>
        <v>701</v>
      </c>
      <c r="G45" s="66">
        <f t="shared" si="1"/>
        <v>712</v>
      </c>
      <c r="H45" s="66">
        <f t="shared" si="1"/>
        <v>769</v>
      </c>
      <c r="I45" s="66">
        <f t="shared" si="1"/>
        <v>6301</v>
      </c>
      <c r="J45" s="66">
        <f t="shared" si="1"/>
        <v>1899</v>
      </c>
      <c r="K45" s="67">
        <f t="shared" si="1"/>
        <v>4830</v>
      </c>
      <c r="L45" s="63">
        <f t="shared" si="1"/>
        <v>0</v>
      </c>
      <c r="M45" s="64">
        <f t="shared" si="1"/>
        <v>0</v>
      </c>
      <c r="N45" s="160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0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59"/>
      <c r="B49" s="85"/>
      <c r="C49" s="85"/>
      <c r="D49" s="85"/>
      <c r="E49" s="85"/>
      <c r="F49" s="85"/>
      <c r="G49" s="85"/>
      <c r="H49" s="85"/>
      <c r="I49" s="159"/>
      <c r="J49" s="159"/>
      <c r="K49" s="159"/>
      <c r="L49" s="159"/>
      <c r="M49" s="159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443854</v>
      </c>
      <c r="D50" s="88">
        <f t="shared" si="2"/>
        <v>30624.899999999998</v>
      </c>
      <c r="E50" s="89">
        <f t="shared" si="2"/>
        <v>7126.2</v>
      </c>
      <c r="F50" s="89">
        <f t="shared" si="2"/>
        <v>7781.0999999999995</v>
      </c>
      <c r="G50" s="89">
        <f t="shared" si="2"/>
        <v>7974.4</v>
      </c>
      <c r="H50" s="89">
        <f t="shared" si="2"/>
        <v>8612.7999999999993</v>
      </c>
      <c r="I50" s="89">
        <f t="shared" si="2"/>
        <v>71201.3</v>
      </c>
      <c r="J50" s="89">
        <f t="shared" si="2"/>
        <v>21458.7</v>
      </c>
      <c r="K50" s="90">
        <f t="shared" si="2"/>
        <v>55062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59"/>
      <c r="B54" s="159"/>
      <c r="C54" s="159"/>
      <c r="D54" s="159"/>
      <c r="E54" s="85"/>
      <c r="F54" s="85"/>
      <c r="G54" s="85"/>
      <c r="H54" s="159"/>
      <c r="I54" s="159"/>
      <c r="J54" s="159"/>
      <c r="K54" s="159"/>
      <c r="L54" s="159"/>
      <c r="M54" s="159"/>
      <c r="N54" s="95"/>
    </row>
    <row r="55" spans="1:14" ht="15.75" thickBot="1">
      <c r="A55" s="56" t="s">
        <v>66</v>
      </c>
      <c r="B55" s="103"/>
      <c r="C55" s="104"/>
      <c r="D55" s="105">
        <f>(D45*D53)</f>
        <v>240.03299999999999</v>
      </c>
      <c r="E55" s="106">
        <f>(E45*E53)</f>
        <v>55.853999999999999</v>
      </c>
      <c r="F55" s="106">
        <f>(F45*F53)</f>
        <v>60.986999999999995</v>
      </c>
      <c r="G55" s="106">
        <f>(G45*G53)</f>
        <v>61.943999999999996</v>
      </c>
      <c r="H55" s="106">
        <f t="shared" ref="H55" si="3">(H45*H53)</f>
        <v>66.902999999999992</v>
      </c>
      <c r="I55" s="106">
        <f>(I45*I53)</f>
        <v>548.18700000000001</v>
      </c>
      <c r="J55" s="106">
        <f>(J45*J53)</f>
        <v>165.21299999999999</v>
      </c>
      <c r="K55" s="107">
        <f>(K45*K53)</f>
        <v>420.21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59"/>
      <c r="B56" s="159"/>
      <c r="C56" s="159"/>
      <c r="D56" s="159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57209</v>
      </c>
      <c r="C57" s="268"/>
      <c r="D57" s="111" t="s">
        <v>68</v>
      </c>
      <c r="E57" s="277">
        <v>44938</v>
      </c>
      <c r="F57" s="277"/>
      <c r="G57" s="277"/>
      <c r="H57" s="277"/>
      <c r="I57" s="278" t="s">
        <v>111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263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57269</v>
      </c>
      <c r="J58" s="258"/>
      <c r="K58" s="258"/>
      <c r="L58" s="258"/>
      <c r="M58" s="258"/>
      <c r="N58" s="258"/>
    </row>
    <row r="59" spans="1:14" ht="15.75" thickBot="1">
      <c r="A59" s="159"/>
      <c r="B59" s="112"/>
      <c r="C59" s="112"/>
      <c r="D59" s="111"/>
      <c r="E59" s="257" t="s">
        <v>71</v>
      </c>
      <c r="F59" s="257"/>
      <c r="G59" s="257"/>
      <c r="H59" s="257"/>
      <c r="I59" s="258">
        <v>57269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56946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59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653695.4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57269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1619.3309999999999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59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655314.73100000003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59"/>
      <c r="B66" s="113"/>
      <c r="C66" s="113"/>
      <c r="D66" s="159"/>
      <c r="E66" s="260" t="s">
        <v>82</v>
      </c>
      <c r="F66" s="260"/>
      <c r="G66" s="260"/>
      <c r="H66" s="260"/>
      <c r="I66" s="261">
        <v>43622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11.507651652442666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59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57269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238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44938</v>
      </c>
      <c r="B72" s="266"/>
      <c r="C72" s="266"/>
      <c r="D72" s="159"/>
      <c r="E72" s="260" t="s">
        <v>91</v>
      </c>
      <c r="F72" s="260"/>
      <c r="G72" s="260"/>
      <c r="H72" s="260"/>
      <c r="I72" s="261">
        <v>-50499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59"/>
      <c r="E73" s="159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59"/>
      <c r="E74" s="260" t="s">
        <v>92</v>
      </c>
      <c r="F74" s="260"/>
      <c r="G74" s="260"/>
      <c r="H74" s="260"/>
      <c r="I74" s="261">
        <f>(I66+I67+I68+I69+I70+I72+I75+I71)</f>
        <v>50392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59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59"/>
      <c r="E76" s="159"/>
      <c r="F76" s="119"/>
      <c r="G76" s="157"/>
      <c r="H76" s="157"/>
      <c r="I76" s="158"/>
      <c r="J76" s="158"/>
      <c r="K76" s="158"/>
      <c r="L76" s="158"/>
      <c r="M76" s="158"/>
      <c r="N76" s="122"/>
    </row>
    <row r="77" spans="1:14">
      <c r="A77" s="263" t="s">
        <v>111</v>
      </c>
      <c r="B77" s="263"/>
      <c r="C77" s="263"/>
      <c r="D77" s="159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39500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98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11375</v>
      </c>
      <c r="J80" s="258"/>
      <c r="K80" s="258"/>
      <c r="L80" s="258"/>
      <c r="M80" s="258"/>
      <c r="N80" s="258"/>
    </row>
    <row r="81" spans="1:14">
      <c r="A81" s="159"/>
      <c r="B81" s="159"/>
      <c r="C81" s="159"/>
      <c r="D81" s="126"/>
      <c r="E81" s="257" t="s">
        <v>98</v>
      </c>
      <c r="F81" s="257"/>
      <c r="G81" s="257"/>
      <c r="H81" s="257"/>
      <c r="I81" s="258">
        <v>140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263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55"/>
      <c r="F84" s="155"/>
      <c r="G84" s="155"/>
      <c r="H84" s="155"/>
      <c r="I84" s="156"/>
      <c r="J84" s="156"/>
      <c r="K84" s="156"/>
      <c r="L84" s="156"/>
      <c r="M84" s="156"/>
      <c r="N84" s="156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51376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55"/>
      <c r="F86" s="155"/>
      <c r="G86" s="155"/>
      <c r="H86" s="155"/>
      <c r="I86" s="156"/>
      <c r="J86" s="156"/>
      <c r="K86" s="156"/>
      <c r="L86" s="156"/>
      <c r="M86" s="156"/>
      <c r="N86" s="156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984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124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2163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21573</v>
      </c>
      <c r="D4" s="216"/>
      <c r="E4" s="49"/>
      <c r="F4" s="49"/>
      <c r="G4" s="49"/>
      <c r="H4" s="49"/>
      <c r="I4" s="49"/>
      <c r="J4" s="49"/>
      <c r="K4" s="217"/>
      <c r="L4" s="215">
        <v>1028</v>
      </c>
      <c r="M4" s="23"/>
      <c r="N4" s="274"/>
    </row>
    <row r="5" spans="1:14">
      <c r="A5" s="214" t="s">
        <v>17</v>
      </c>
      <c r="B5" s="215"/>
      <c r="C5" s="23">
        <v>2803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4404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2086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5568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2002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1618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1869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389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310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966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133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107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223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210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119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251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130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193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183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434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721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102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307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250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977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114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149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738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144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149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873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4910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0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38597</v>
      </c>
      <c r="D43" s="60">
        <f t="shared" si="0"/>
        <v>2539</v>
      </c>
      <c r="E43" s="61">
        <f t="shared" si="0"/>
        <v>659</v>
      </c>
      <c r="F43" s="61">
        <f t="shared" si="0"/>
        <v>699</v>
      </c>
      <c r="G43" s="61">
        <f t="shared" si="0"/>
        <v>721</v>
      </c>
      <c r="H43" s="61">
        <f t="shared" si="0"/>
        <v>738</v>
      </c>
      <c r="I43" s="61">
        <f t="shared" si="0"/>
        <v>6436</v>
      </c>
      <c r="J43" s="61">
        <f t="shared" si="0"/>
        <v>1869</v>
      </c>
      <c r="K43" s="62">
        <f t="shared" si="0"/>
        <v>4910</v>
      </c>
      <c r="L43" s="58">
        <f t="shared" si="0"/>
        <v>1028</v>
      </c>
      <c r="M43" s="59">
        <f t="shared" si="0"/>
        <v>0</v>
      </c>
      <c r="N43" s="160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0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38597</v>
      </c>
      <c r="D45" s="65">
        <f t="shared" si="1"/>
        <v>2539</v>
      </c>
      <c r="E45" s="66">
        <f t="shared" si="1"/>
        <v>659</v>
      </c>
      <c r="F45" s="66">
        <f t="shared" si="1"/>
        <v>699</v>
      </c>
      <c r="G45" s="66">
        <f t="shared" si="1"/>
        <v>721</v>
      </c>
      <c r="H45" s="66">
        <f t="shared" si="1"/>
        <v>738</v>
      </c>
      <c r="I45" s="66">
        <f t="shared" si="1"/>
        <v>6436</v>
      </c>
      <c r="J45" s="66">
        <f t="shared" si="1"/>
        <v>1869</v>
      </c>
      <c r="K45" s="67">
        <f t="shared" si="1"/>
        <v>4910</v>
      </c>
      <c r="L45" s="63">
        <f t="shared" si="1"/>
        <v>1028</v>
      </c>
      <c r="M45" s="64">
        <f t="shared" si="1"/>
        <v>0</v>
      </c>
      <c r="N45" s="160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0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11.5</v>
      </c>
      <c r="M48" s="83">
        <v>0</v>
      </c>
      <c r="N48" s="30"/>
    </row>
    <row r="49" spans="1:14" ht="15.75" thickBot="1">
      <c r="A49" s="159"/>
      <c r="B49" s="85"/>
      <c r="C49" s="85"/>
      <c r="D49" s="85"/>
      <c r="E49" s="85"/>
      <c r="F49" s="85"/>
      <c r="G49" s="85"/>
      <c r="H49" s="85"/>
      <c r="I49" s="159"/>
      <c r="J49" s="159"/>
      <c r="K49" s="159"/>
      <c r="L49" s="159"/>
      <c r="M49" s="159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443865.5</v>
      </c>
      <c r="D50" s="88">
        <f t="shared" si="2"/>
        <v>28182.899999999998</v>
      </c>
      <c r="E50" s="89">
        <f t="shared" si="2"/>
        <v>7314.9</v>
      </c>
      <c r="F50" s="89">
        <f t="shared" si="2"/>
        <v>7758.9</v>
      </c>
      <c r="G50" s="89">
        <f t="shared" si="2"/>
        <v>8075.2</v>
      </c>
      <c r="H50" s="89">
        <f t="shared" si="2"/>
        <v>8265.6</v>
      </c>
      <c r="I50" s="89">
        <f t="shared" si="2"/>
        <v>72726.8</v>
      </c>
      <c r="J50" s="89">
        <f t="shared" si="2"/>
        <v>21119.7</v>
      </c>
      <c r="K50" s="90">
        <f t="shared" si="2"/>
        <v>55974</v>
      </c>
      <c r="L50" s="86">
        <f t="shared" si="2"/>
        <v>11822</v>
      </c>
      <c r="M50" s="91">
        <f t="shared" si="2"/>
        <v>0</v>
      </c>
      <c r="N50" s="92" t="s">
        <v>61</v>
      </c>
    </row>
    <row r="51" spans="1:14" ht="15.75" thickBot="1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0</v>
      </c>
      <c r="M53" s="102">
        <v>8.6999999999999994E-2</v>
      </c>
      <c r="N53" s="30"/>
    </row>
    <row r="54" spans="1:14" ht="15.75" thickBot="1">
      <c r="A54" s="159"/>
      <c r="B54" s="159"/>
      <c r="C54" s="159"/>
      <c r="D54" s="159"/>
      <c r="E54" s="85"/>
      <c r="F54" s="85"/>
      <c r="G54" s="85"/>
      <c r="H54" s="159"/>
      <c r="I54" s="159"/>
      <c r="J54" s="159"/>
      <c r="K54" s="159"/>
      <c r="L54" s="159"/>
      <c r="M54" s="159"/>
      <c r="N54" s="95"/>
    </row>
    <row r="55" spans="1:14" ht="15.75" thickBot="1">
      <c r="A55" s="56" t="s">
        <v>66</v>
      </c>
      <c r="B55" s="103"/>
      <c r="C55" s="104"/>
      <c r="D55" s="105">
        <f>(D45*D53)</f>
        <v>220.89299999999997</v>
      </c>
      <c r="E55" s="106">
        <f>(E45*E53)</f>
        <v>57.332999999999998</v>
      </c>
      <c r="F55" s="106">
        <f>(F45*F53)</f>
        <v>60.812999999999995</v>
      </c>
      <c r="G55" s="106">
        <f>(G45*G53)</f>
        <v>62.726999999999997</v>
      </c>
      <c r="H55" s="106">
        <f t="shared" ref="H55" si="3">(H45*H53)</f>
        <v>64.205999999999989</v>
      </c>
      <c r="I55" s="106">
        <f>(I45*I53)</f>
        <v>559.93200000000002</v>
      </c>
      <c r="J55" s="106">
        <f>(J45*J53)</f>
        <v>162.60299999999998</v>
      </c>
      <c r="K55" s="107">
        <f>(K45*K53)</f>
        <v>427.16999999999996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59"/>
      <c r="B56" s="159"/>
      <c r="C56" s="159"/>
      <c r="D56" s="159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58196</v>
      </c>
      <c r="C57" s="268"/>
      <c r="D57" s="111" t="s">
        <v>68</v>
      </c>
      <c r="E57" s="277">
        <v>44939</v>
      </c>
      <c r="F57" s="277"/>
      <c r="G57" s="277"/>
      <c r="H57" s="277"/>
      <c r="I57" s="278" t="s">
        <v>115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325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58220</v>
      </c>
      <c r="J58" s="258"/>
      <c r="K58" s="258"/>
      <c r="L58" s="258"/>
      <c r="M58" s="258"/>
      <c r="N58" s="258"/>
    </row>
    <row r="59" spans="1:14" ht="15.75" thickBot="1">
      <c r="A59" s="159"/>
      <c r="B59" s="112"/>
      <c r="C59" s="112"/>
      <c r="D59" s="111"/>
      <c r="E59" s="257" t="s">
        <v>71</v>
      </c>
      <c r="F59" s="257"/>
      <c r="G59" s="257"/>
      <c r="H59" s="257"/>
      <c r="I59" s="258">
        <v>58220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57871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59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665105.5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58220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1615.6770000000001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59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666721.17700000003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59"/>
      <c r="B66" s="113"/>
      <c r="C66" s="113"/>
      <c r="D66" s="159"/>
      <c r="E66" s="260" t="s">
        <v>82</v>
      </c>
      <c r="F66" s="260"/>
      <c r="G66" s="260"/>
      <c r="H66" s="260"/>
      <c r="I66" s="261">
        <v>50499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11.520816592075478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59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58220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210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45212</v>
      </c>
      <c r="B72" s="266"/>
      <c r="C72" s="266"/>
      <c r="D72" s="159"/>
      <c r="E72" s="260" t="s">
        <v>91</v>
      </c>
      <c r="F72" s="260"/>
      <c r="G72" s="260"/>
      <c r="H72" s="260"/>
      <c r="I72" s="261">
        <v>-48185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59"/>
      <c r="E73" s="159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59"/>
      <c r="E74" s="260" t="s">
        <v>92</v>
      </c>
      <c r="F74" s="260"/>
      <c r="G74" s="260"/>
      <c r="H74" s="260"/>
      <c r="I74" s="261">
        <f>(I66+I67+I68+I69+I70+I72+I75+I71)</f>
        <v>60534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59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59"/>
      <c r="E76" s="159"/>
      <c r="F76" s="119"/>
      <c r="G76" s="157"/>
      <c r="H76" s="157"/>
      <c r="I76" s="158"/>
      <c r="J76" s="158"/>
      <c r="K76" s="158"/>
      <c r="L76" s="158"/>
      <c r="M76" s="158"/>
      <c r="N76" s="122"/>
    </row>
    <row r="77" spans="1:14">
      <c r="A77" s="263" t="s">
        <v>115</v>
      </c>
      <c r="B77" s="263"/>
      <c r="C77" s="263"/>
      <c r="D77" s="159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42500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17245</v>
      </c>
      <c r="J80" s="258"/>
      <c r="K80" s="258"/>
      <c r="L80" s="258"/>
      <c r="M80" s="258"/>
      <c r="N80" s="258"/>
    </row>
    <row r="81" spans="1:14">
      <c r="A81" s="159"/>
      <c r="B81" s="159"/>
      <c r="C81" s="159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325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55"/>
      <c r="F84" s="155"/>
      <c r="G84" s="155"/>
      <c r="H84" s="155"/>
      <c r="I84" s="156"/>
      <c r="J84" s="156"/>
      <c r="K84" s="156"/>
      <c r="L84" s="156"/>
      <c r="M84" s="156"/>
      <c r="N84" s="156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60280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55"/>
      <c r="F86" s="155"/>
      <c r="G86" s="155"/>
      <c r="H86" s="155"/>
      <c r="I86" s="156"/>
      <c r="J86" s="156"/>
      <c r="K86" s="156"/>
      <c r="L86" s="156"/>
      <c r="M86" s="156"/>
      <c r="N86" s="156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-254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89"/>
  <sheetViews>
    <sheetView topLeftCell="A38" workbookViewId="0">
      <selection activeCell="I8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125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2056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22388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2832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4365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2183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5742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1992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1620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1898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383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316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960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132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115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221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206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123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254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127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111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196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208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432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710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104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323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240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999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122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163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790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156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143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949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4958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0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39566</v>
      </c>
      <c r="D43" s="60">
        <f t="shared" si="0"/>
        <v>2709</v>
      </c>
      <c r="E43" s="61">
        <f t="shared" si="0"/>
        <v>667</v>
      </c>
      <c r="F43" s="61">
        <f t="shared" si="0"/>
        <v>699</v>
      </c>
      <c r="G43" s="61">
        <f t="shared" si="0"/>
        <v>710</v>
      </c>
      <c r="H43" s="61">
        <f t="shared" si="0"/>
        <v>790</v>
      </c>
      <c r="I43" s="61">
        <f t="shared" si="0"/>
        <v>6520</v>
      </c>
      <c r="J43" s="61">
        <f t="shared" si="0"/>
        <v>1898</v>
      </c>
      <c r="K43" s="62">
        <f t="shared" si="0"/>
        <v>4958</v>
      </c>
      <c r="L43" s="58">
        <f t="shared" si="0"/>
        <v>0</v>
      </c>
      <c r="M43" s="59">
        <f t="shared" si="0"/>
        <v>0</v>
      </c>
      <c r="N43" s="160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0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39566</v>
      </c>
      <c r="D45" s="65">
        <f t="shared" si="1"/>
        <v>2709</v>
      </c>
      <c r="E45" s="66">
        <f t="shared" si="1"/>
        <v>667</v>
      </c>
      <c r="F45" s="66">
        <f t="shared" si="1"/>
        <v>699</v>
      </c>
      <c r="G45" s="66">
        <f t="shared" si="1"/>
        <v>710</v>
      </c>
      <c r="H45" s="66">
        <f t="shared" si="1"/>
        <v>790</v>
      </c>
      <c r="I45" s="66">
        <f t="shared" si="1"/>
        <v>6520</v>
      </c>
      <c r="J45" s="66">
        <f t="shared" si="1"/>
        <v>1898</v>
      </c>
      <c r="K45" s="67">
        <f t="shared" si="1"/>
        <v>4958</v>
      </c>
      <c r="L45" s="63">
        <f t="shared" si="1"/>
        <v>0</v>
      </c>
      <c r="M45" s="64">
        <f t="shared" si="1"/>
        <v>0</v>
      </c>
      <c r="N45" s="160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0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59"/>
      <c r="B49" s="85"/>
      <c r="C49" s="85"/>
      <c r="D49" s="85"/>
      <c r="E49" s="85"/>
      <c r="F49" s="85"/>
      <c r="G49" s="85"/>
      <c r="H49" s="85"/>
      <c r="I49" s="159"/>
      <c r="J49" s="159"/>
      <c r="K49" s="159"/>
      <c r="L49" s="159"/>
      <c r="M49" s="159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455009</v>
      </c>
      <c r="D50" s="88">
        <f t="shared" si="2"/>
        <v>30069.899999999998</v>
      </c>
      <c r="E50" s="89">
        <f t="shared" si="2"/>
        <v>7403.7</v>
      </c>
      <c r="F50" s="89">
        <f t="shared" si="2"/>
        <v>7758.9</v>
      </c>
      <c r="G50" s="89">
        <f t="shared" si="2"/>
        <v>7951.9999999999991</v>
      </c>
      <c r="H50" s="89">
        <f t="shared" si="2"/>
        <v>8848</v>
      </c>
      <c r="I50" s="89">
        <f t="shared" si="2"/>
        <v>73676</v>
      </c>
      <c r="J50" s="89">
        <f t="shared" si="2"/>
        <v>21447.4</v>
      </c>
      <c r="K50" s="90">
        <f t="shared" si="2"/>
        <v>56521.200000000004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59"/>
      <c r="B54" s="159"/>
      <c r="C54" s="159"/>
      <c r="D54" s="159"/>
      <c r="E54" s="85"/>
      <c r="F54" s="85"/>
      <c r="G54" s="85"/>
      <c r="H54" s="159"/>
      <c r="I54" s="159"/>
      <c r="J54" s="159"/>
      <c r="K54" s="159"/>
      <c r="L54" s="159"/>
      <c r="M54" s="159"/>
      <c r="N54" s="95"/>
    </row>
    <row r="55" spans="1:14" ht="15.75" thickBot="1">
      <c r="A55" s="56" t="s">
        <v>66</v>
      </c>
      <c r="B55" s="103"/>
      <c r="C55" s="104"/>
      <c r="D55" s="105">
        <f>(D45*D53)</f>
        <v>235.68299999999999</v>
      </c>
      <c r="E55" s="106">
        <f>(E45*E53)</f>
        <v>58.028999999999996</v>
      </c>
      <c r="F55" s="106">
        <f>(F45*F53)</f>
        <v>60.812999999999995</v>
      </c>
      <c r="G55" s="106">
        <f>(G45*G53)</f>
        <v>61.769999999999996</v>
      </c>
      <c r="H55" s="106">
        <f t="shared" ref="H55" si="3">(H45*H53)</f>
        <v>68.72999999999999</v>
      </c>
      <c r="I55" s="106">
        <f>(I45*I53)</f>
        <v>567.24</v>
      </c>
      <c r="J55" s="106">
        <f>(J45*J53)</f>
        <v>165.12599999999998</v>
      </c>
      <c r="K55" s="107">
        <f>(K45*K53)</f>
        <v>431.34599999999995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59"/>
      <c r="B56" s="159"/>
      <c r="C56" s="159"/>
      <c r="D56" s="159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58517</v>
      </c>
      <c r="C57" s="268"/>
      <c r="D57" s="111" t="s">
        <v>68</v>
      </c>
      <c r="E57" s="277">
        <v>44940</v>
      </c>
      <c r="F57" s="277"/>
      <c r="G57" s="277"/>
      <c r="H57" s="277"/>
      <c r="I57" s="278" t="s">
        <v>117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331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58549</v>
      </c>
      <c r="J58" s="258"/>
      <c r="K58" s="258"/>
      <c r="L58" s="258"/>
      <c r="M58" s="258"/>
      <c r="N58" s="258"/>
    </row>
    <row r="59" spans="1:14" ht="15.75" thickBot="1">
      <c r="A59" s="159"/>
      <c r="B59" s="112"/>
      <c r="C59" s="112"/>
      <c r="D59" s="111"/>
      <c r="E59" s="257" t="s">
        <v>71</v>
      </c>
      <c r="F59" s="257"/>
      <c r="G59" s="257"/>
      <c r="H59" s="257"/>
      <c r="I59" s="258">
        <v>58549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58186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59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668686.1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58549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1648.7369999999999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59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670334.83699999994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59"/>
      <c r="B66" s="113"/>
      <c r="C66" s="113"/>
      <c r="D66" s="159"/>
      <c r="E66" s="260" t="s">
        <v>82</v>
      </c>
      <c r="F66" s="260"/>
      <c r="G66" s="260"/>
      <c r="H66" s="260"/>
      <c r="I66" s="261">
        <v>48185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11.520551971264565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59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58549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210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44940</v>
      </c>
      <c r="B72" s="266"/>
      <c r="C72" s="266"/>
      <c r="D72" s="159"/>
      <c r="E72" s="260" t="s">
        <v>91</v>
      </c>
      <c r="F72" s="260"/>
      <c r="G72" s="260"/>
      <c r="H72" s="260"/>
      <c r="I72" s="261">
        <v>-49872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59"/>
      <c r="E73" s="159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59"/>
      <c r="E74" s="260" t="s">
        <v>92</v>
      </c>
      <c r="F74" s="260"/>
      <c r="G74" s="260"/>
      <c r="H74" s="260"/>
      <c r="I74" s="261">
        <f>(I66+I67+I68+I69+I70+I72+I75+I71)</f>
        <v>56862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59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59"/>
      <c r="E76" s="159"/>
      <c r="F76" s="119"/>
      <c r="G76" s="157"/>
      <c r="H76" s="157"/>
      <c r="I76" s="158"/>
      <c r="J76" s="158"/>
      <c r="K76" s="158"/>
      <c r="L76" s="158"/>
      <c r="M76" s="158"/>
      <c r="N76" s="122"/>
    </row>
    <row r="77" spans="1:14">
      <c r="A77" s="263" t="s">
        <v>117</v>
      </c>
      <c r="B77" s="263"/>
      <c r="C77" s="263"/>
      <c r="D77" s="159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38900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17245</v>
      </c>
      <c r="J80" s="258"/>
      <c r="K80" s="258"/>
      <c r="L80" s="258"/>
      <c r="M80" s="258"/>
      <c r="N80" s="258"/>
    </row>
    <row r="81" spans="1:14">
      <c r="A81" s="159"/>
      <c r="B81" s="159"/>
      <c r="C81" s="159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331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55"/>
      <c r="F84" s="155"/>
      <c r="G84" s="155"/>
      <c r="H84" s="155"/>
      <c r="I84" s="156"/>
      <c r="J84" s="156"/>
      <c r="K84" s="156"/>
      <c r="L84" s="156"/>
      <c r="M84" s="156"/>
      <c r="N84" s="156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56686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55"/>
      <c r="F86" s="155"/>
      <c r="G86" s="155"/>
      <c r="H86" s="155"/>
      <c r="I86" s="156"/>
      <c r="J86" s="156"/>
      <c r="K86" s="156"/>
      <c r="L86" s="156"/>
      <c r="M86" s="156"/>
      <c r="N86" s="156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-176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126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2124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22009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2784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4481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2153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5451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2045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1627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1798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386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305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1014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130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106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226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214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121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252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123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207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201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430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717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105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250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248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998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108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173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775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154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140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833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4662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0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39002</v>
      </c>
      <c r="D43" s="60">
        <f t="shared" si="0"/>
        <v>2585</v>
      </c>
      <c r="E43" s="61">
        <f t="shared" si="0"/>
        <v>603</v>
      </c>
      <c r="F43" s="61">
        <f t="shared" si="0"/>
        <v>691</v>
      </c>
      <c r="G43" s="61">
        <f t="shared" si="0"/>
        <v>717</v>
      </c>
      <c r="H43" s="61">
        <f t="shared" si="0"/>
        <v>775</v>
      </c>
      <c r="I43" s="61">
        <f t="shared" si="0"/>
        <v>6517</v>
      </c>
      <c r="J43" s="61">
        <f t="shared" si="0"/>
        <v>1798</v>
      </c>
      <c r="K43" s="62">
        <f t="shared" si="0"/>
        <v>4662</v>
      </c>
      <c r="L43" s="58">
        <f t="shared" si="0"/>
        <v>0</v>
      </c>
      <c r="M43" s="59">
        <f t="shared" si="0"/>
        <v>0</v>
      </c>
      <c r="N43" s="160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0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39002</v>
      </c>
      <c r="D45" s="65">
        <f t="shared" si="1"/>
        <v>2585</v>
      </c>
      <c r="E45" s="66">
        <f t="shared" si="1"/>
        <v>603</v>
      </c>
      <c r="F45" s="66">
        <f t="shared" si="1"/>
        <v>691</v>
      </c>
      <c r="G45" s="66">
        <f t="shared" si="1"/>
        <v>717</v>
      </c>
      <c r="H45" s="66">
        <f t="shared" si="1"/>
        <v>775</v>
      </c>
      <c r="I45" s="66">
        <f t="shared" si="1"/>
        <v>6517</v>
      </c>
      <c r="J45" s="66">
        <f t="shared" si="1"/>
        <v>1798</v>
      </c>
      <c r="K45" s="67">
        <f t="shared" si="1"/>
        <v>4662</v>
      </c>
      <c r="L45" s="63">
        <f t="shared" si="1"/>
        <v>0</v>
      </c>
      <c r="M45" s="64">
        <f t="shared" si="1"/>
        <v>0</v>
      </c>
      <c r="N45" s="160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0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59"/>
      <c r="B49" s="85"/>
      <c r="C49" s="85"/>
      <c r="D49" s="85"/>
      <c r="E49" s="85"/>
      <c r="F49" s="85"/>
      <c r="G49" s="85"/>
      <c r="H49" s="85"/>
      <c r="I49" s="159"/>
      <c r="J49" s="159"/>
      <c r="K49" s="159"/>
      <c r="L49" s="159"/>
      <c r="M49" s="159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448523</v>
      </c>
      <c r="D50" s="88">
        <f t="shared" si="2"/>
        <v>28693.5</v>
      </c>
      <c r="E50" s="89">
        <f t="shared" si="2"/>
        <v>6693.3</v>
      </c>
      <c r="F50" s="89">
        <f t="shared" si="2"/>
        <v>7670.0999999999995</v>
      </c>
      <c r="G50" s="89">
        <f t="shared" si="2"/>
        <v>8030.4</v>
      </c>
      <c r="H50" s="89">
        <f t="shared" si="2"/>
        <v>8680</v>
      </c>
      <c r="I50" s="89">
        <f t="shared" si="2"/>
        <v>73642.100000000006</v>
      </c>
      <c r="J50" s="89">
        <f t="shared" si="2"/>
        <v>20317.400000000001</v>
      </c>
      <c r="K50" s="90">
        <f t="shared" si="2"/>
        <v>53146.8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59"/>
      <c r="B54" s="159"/>
      <c r="C54" s="159"/>
      <c r="D54" s="159"/>
      <c r="E54" s="85"/>
      <c r="F54" s="85"/>
      <c r="G54" s="85"/>
      <c r="H54" s="159"/>
      <c r="I54" s="159"/>
      <c r="J54" s="159"/>
      <c r="K54" s="159"/>
      <c r="L54" s="159"/>
      <c r="M54" s="159"/>
      <c r="N54" s="95"/>
    </row>
    <row r="55" spans="1:14" ht="15.75" thickBot="1">
      <c r="A55" s="56" t="s">
        <v>66</v>
      </c>
      <c r="B55" s="103"/>
      <c r="C55" s="104"/>
      <c r="D55" s="105">
        <f>(D45*D53)</f>
        <v>224.89499999999998</v>
      </c>
      <c r="E55" s="106">
        <f>(E45*E53)</f>
        <v>52.460999999999999</v>
      </c>
      <c r="F55" s="106">
        <f>(F45*F53)</f>
        <v>60.116999999999997</v>
      </c>
      <c r="G55" s="106">
        <f>(G45*G53)</f>
        <v>62.378999999999998</v>
      </c>
      <c r="H55" s="106">
        <f t="shared" ref="H55" si="3">(H45*H53)</f>
        <v>67.424999999999997</v>
      </c>
      <c r="I55" s="106">
        <f>(I45*I53)</f>
        <v>566.97899999999993</v>
      </c>
      <c r="J55" s="106">
        <f>(J45*J53)</f>
        <v>156.42599999999999</v>
      </c>
      <c r="K55" s="107">
        <f>(K45*K53)</f>
        <v>405.59399999999999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59"/>
      <c r="B56" s="159"/>
      <c r="C56" s="159"/>
      <c r="D56" s="159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57350</v>
      </c>
      <c r="C57" s="268"/>
      <c r="D57" s="111" t="s">
        <v>68</v>
      </c>
      <c r="E57" s="277">
        <v>44941</v>
      </c>
      <c r="F57" s="277"/>
      <c r="G57" s="277"/>
      <c r="H57" s="277"/>
      <c r="I57" s="278" t="s">
        <v>104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256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57393</v>
      </c>
      <c r="J58" s="258"/>
      <c r="K58" s="258"/>
      <c r="L58" s="258"/>
      <c r="M58" s="258"/>
      <c r="N58" s="258"/>
    </row>
    <row r="59" spans="1:14" ht="15.75" thickBot="1">
      <c r="A59" s="159"/>
      <c r="B59" s="112"/>
      <c r="C59" s="112"/>
      <c r="D59" s="111"/>
      <c r="E59" s="257" t="s">
        <v>71</v>
      </c>
      <c r="F59" s="257"/>
      <c r="G59" s="257"/>
      <c r="H59" s="257"/>
      <c r="I59" s="258">
        <v>57393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57094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59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655396.60000000009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57393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1596.2759999999998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59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656992.87600000005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59"/>
      <c r="B66" s="113"/>
      <c r="C66" s="113"/>
      <c r="D66" s="159"/>
      <c r="E66" s="260" t="s">
        <v>82</v>
      </c>
      <c r="F66" s="260"/>
      <c r="G66" s="260"/>
      <c r="H66" s="260"/>
      <c r="I66" s="261">
        <v>49872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11.507213997968263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59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57393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229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44941</v>
      </c>
      <c r="B72" s="266"/>
      <c r="C72" s="266"/>
      <c r="D72" s="159"/>
      <c r="E72" s="260" t="s">
        <v>91</v>
      </c>
      <c r="F72" s="260"/>
      <c r="G72" s="260"/>
      <c r="H72" s="260"/>
      <c r="I72" s="261">
        <v>-58895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59"/>
      <c r="E73" s="159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59"/>
      <c r="E74" s="260" t="s">
        <v>92</v>
      </c>
      <c r="F74" s="260"/>
      <c r="G74" s="260"/>
      <c r="H74" s="260"/>
      <c r="I74" s="261">
        <f>(I66+I67+I68+I69+I70+I72+I75+I71)</f>
        <v>48370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59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59"/>
      <c r="E76" s="159"/>
      <c r="F76" s="119"/>
      <c r="G76" s="157"/>
      <c r="H76" s="157"/>
      <c r="I76" s="158"/>
      <c r="J76" s="158"/>
      <c r="K76" s="158"/>
      <c r="L76" s="158"/>
      <c r="M76" s="158"/>
      <c r="N76" s="122"/>
    </row>
    <row r="77" spans="1:14">
      <c r="A77" s="263"/>
      <c r="B77" s="263"/>
      <c r="C77" s="263"/>
      <c r="D77" s="159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37700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89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11521</v>
      </c>
      <c r="J80" s="258"/>
      <c r="K80" s="258"/>
      <c r="L80" s="258"/>
      <c r="M80" s="258"/>
      <c r="N80" s="258"/>
    </row>
    <row r="81" spans="1:14">
      <c r="A81" s="159"/>
      <c r="B81" s="159"/>
      <c r="C81" s="159"/>
      <c r="D81" s="126"/>
      <c r="E81" s="257" t="s">
        <v>98</v>
      </c>
      <c r="F81" s="257"/>
      <c r="G81" s="257"/>
      <c r="H81" s="257"/>
      <c r="I81" s="258">
        <v>140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256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55"/>
      <c r="F84" s="155"/>
      <c r="G84" s="155"/>
      <c r="H84" s="155"/>
      <c r="I84" s="156"/>
      <c r="J84" s="156"/>
      <c r="K84" s="156"/>
      <c r="L84" s="156"/>
      <c r="M84" s="156"/>
      <c r="N84" s="156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49706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55"/>
      <c r="F86" s="155"/>
      <c r="G86" s="155"/>
      <c r="H86" s="155"/>
      <c r="I86" s="156"/>
      <c r="J86" s="156"/>
      <c r="K86" s="156"/>
      <c r="L86" s="156"/>
      <c r="M86" s="156"/>
      <c r="N86" s="156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1336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8" header="0.3" footer="0.17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127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1969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21650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2774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4394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2212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5839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2103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1611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1868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385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302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921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128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118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224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194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122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248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130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115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200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191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462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687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104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315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242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1000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0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174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738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150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133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851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4946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2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38838</v>
      </c>
      <c r="D43" s="60">
        <f t="shared" si="0"/>
        <v>2589</v>
      </c>
      <c r="E43" s="61">
        <f t="shared" si="0"/>
        <v>661</v>
      </c>
      <c r="F43" s="61">
        <f t="shared" si="0"/>
        <v>687</v>
      </c>
      <c r="G43" s="61">
        <f t="shared" si="0"/>
        <v>687</v>
      </c>
      <c r="H43" s="61">
        <f t="shared" si="0"/>
        <v>738</v>
      </c>
      <c r="I43" s="61">
        <f t="shared" si="0"/>
        <v>6486</v>
      </c>
      <c r="J43" s="61">
        <f t="shared" si="0"/>
        <v>1868</v>
      </c>
      <c r="K43" s="62">
        <f t="shared" si="0"/>
        <v>4946</v>
      </c>
      <c r="L43" s="58">
        <f t="shared" si="0"/>
        <v>0</v>
      </c>
      <c r="M43" s="59">
        <f t="shared" si="0"/>
        <v>0</v>
      </c>
      <c r="N43" s="162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2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38838</v>
      </c>
      <c r="D45" s="65">
        <f t="shared" si="1"/>
        <v>2589</v>
      </c>
      <c r="E45" s="66">
        <f t="shared" si="1"/>
        <v>661</v>
      </c>
      <c r="F45" s="66">
        <f t="shared" si="1"/>
        <v>687</v>
      </c>
      <c r="G45" s="66">
        <f t="shared" si="1"/>
        <v>687</v>
      </c>
      <c r="H45" s="66">
        <f t="shared" si="1"/>
        <v>738</v>
      </c>
      <c r="I45" s="66">
        <f t="shared" si="1"/>
        <v>6486</v>
      </c>
      <c r="J45" s="66">
        <f t="shared" si="1"/>
        <v>1868</v>
      </c>
      <c r="K45" s="67">
        <f t="shared" si="1"/>
        <v>4946</v>
      </c>
      <c r="L45" s="63">
        <f t="shared" si="1"/>
        <v>0</v>
      </c>
      <c r="M45" s="64">
        <f t="shared" si="1"/>
        <v>0</v>
      </c>
      <c r="N45" s="162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2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66"/>
      <c r="B49" s="85"/>
      <c r="C49" s="85"/>
      <c r="D49" s="85"/>
      <c r="E49" s="85"/>
      <c r="F49" s="85"/>
      <c r="G49" s="85"/>
      <c r="H49" s="85"/>
      <c r="I49" s="166"/>
      <c r="J49" s="166"/>
      <c r="K49" s="166"/>
      <c r="L49" s="166"/>
      <c r="M49" s="166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446637</v>
      </c>
      <c r="D50" s="88">
        <f t="shared" si="2"/>
        <v>28737.899999999998</v>
      </c>
      <c r="E50" s="89">
        <f t="shared" si="2"/>
        <v>7337.0999999999995</v>
      </c>
      <c r="F50" s="89">
        <f t="shared" si="2"/>
        <v>7625.7</v>
      </c>
      <c r="G50" s="89">
        <f t="shared" si="2"/>
        <v>7694.4</v>
      </c>
      <c r="H50" s="89">
        <f t="shared" si="2"/>
        <v>8265.6</v>
      </c>
      <c r="I50" s="89">
        <f t="shared" si="2"/>
        <v>73291.8</v>
      </c>
      <c r="J50" s="89">
        <f t="shared" si="2"/>
        <v>21108.400000000001</v>
      </c>
      <c r="K50" s="90">
        <f t="shared" si="2"/>
        <v>56384.4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66"/>
      <c r="B54" s="166"/>
      <c r="C54" s="166"/>
      <c r="D54" s="166"/>
      <c r="E54" s="85"/>
      <c r="F54" s="85"/>
      <c r="G54" s="85"/>
      <c r="H54" s="166"/>
      <c r="I54" s="166"/>
      <c r="J54" s="166"/>
      <c r="K54" s="166"/>
      <c r="L54" s="166"/>
      <c r="M54" s="166"/>
      <c r="N54" s="95"/>
    </row>
    <row r="55" spans="1:14" ht="15.75" thickBot="1">
      <c r="A55" s="56" t="s">
        <v>66</v>
      </c>
      <c r="B55" s="103"/>
      <c r="C55" s="104"/>
      <c r="D55" s="105">
        <f>(D45*D53)</f>
        <v>225.24299999999999</v>
      </c>
      <c r="E55" s="106">
        <f>(E45*E53)</f>
        <v>57.506999999999998</v>
      </c>
      <c r="F55" s="106">
        <f>(F45*F53)</f>
        <v>59.768999999999998</v>
      </c>
      <c r="G55" s="106">
        <f>(G45*G53)</f>
        <v>59.768999999999998</v>
      </c>
      <c r="H55" s="106">
        <f t="shared" ref="H55" si="3">(H45*H53)</f>
        <v>64.205999999999989</v>
      </c>
      <c r="I55" s="106">
        <f>(I45*I53)</f>
        <v>564.28199999999993</v>
      </c>
      <c r="J55" s="106">
        <f>(J45*J53)</f>
        <v>162.51599999999999</v>
      </c>
      <c r="K55" s="107">
        <f>(K45*K53)</f>
        <v>430.30199999999996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66"/>
      <c r="B56" s="166"/>
      <c r="C56" s="166"/>
      <c r="D56" s="166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57500</v>
      </c>
      <c r="C57" s="268"/>
      <c r="D57" s="111" t="s">
        <v>68</v>
      </c>
      <c r="E57" s="277">
        <v>44942</v>
      </c>
      <c r="F57" s="277"/>
      <c r="G57" s="277"/>
      <c r="H57" s="277"/>
      <c r="I57" s="278" t="s">
        <v>107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275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57530</v>
      </c>
      <c r="J58" s="258"/>
      <c r="K58" s="258"/>
      <c r="L58" s="258"/>
      <c r="M58" s="258"/>
      <c r="N58" s="258"/>
    </row>
    <row r="59" spans="1:14" ht="15.75" thickBot="1">
      <c r="A59" s="166"/>
      <c r="B59" s="112"/>
      <c r="C59" s="112"/>
      <c r="D59" s="111"/>
      <c r="E59" s="257" t="s">
        <v>71</v>
      </c>
      <c r="F59" s="257"/>
      <c r="G59" s="257"/>
      <c r="H59" s="257"/>
      <c r="I59" s="258">
        <v>57530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57225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66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657082.30000000005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57530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1623.5939999999998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66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658705.89400000009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66"/>
      <c r="B66" s="113"/>
      <c r="C66" s="113"/>
      <c r="D66" s="166"/>
      <c r="E66" s="260" t="s">
        <v>82</v>
      </c>
      <c r="F66" s="260"/>
      <c r="G66" s="260"/>
      <c r="H66" s="260"/>
      <c r="I66" s="261">
        <v>58895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11.51080636085627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66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57530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140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44942</v>
      </c>
      <c r="B72" s="266"/>
      <c r="C72" s="266"/>
      <c r="D72" s="166"/>
      <c r="E72" s="260" t="s">
        <v>91</v>
      </c>
      <c r="F72" s="260"/>
      <c r="G72" s="260"/>
      <c r="H72" s="260"/>
      <c r="I72" s="261">
        <v>-63123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66"/>
      <c r="E73" s="166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66"/>
      <c r="E74" s="260" t="s">
        <v>92</v>
      </c>
      <c r="F74" s="260"/>
      <c r="G74" s="260"/>
      <c r="H74" s="260"/>
      <c r="I74" s="261">
        <f>(I66+I67+I68+I69+I70+I72+I75+I71)</f>
        <v>53302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66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66"/>
      <c r="E76" s="166"/>
      <c r="F76" s="119"/>
      <c r="G76" s="163"/>
      <c r="H76" s="163"/>
      <c r="I76" s="164"/>
      <c r="J76" s="164"/>
      <c r="K76" s="164"/>
      <c r="L76" s="164"/>
      <c r="M76" s="164"/>
      <c r="N76" s="122"/>
    </row>
    <row r="77" spans="1:14">
      <c r="A77" s="263" t="s">
        <v>107</v>
      </c>
      <c r="B77" s="263"/>
      <c r="C77" s="263"/>
      <c r="D77" s="166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41600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11702</v>
      </c>
      <c r="J80" s="258"/>
      <c r="K80" s="258"/>
      <c r="L80" s="258"/>
      <c r="M80" s="258"/>
      <c r="N80" s="258"/>
    </row>
    <row r="81" spans="1:14">
      <c r="A81" s="166"/>
      <c r="B81" s="166"/>
      <c r="C81" s="166"/>
      <c r="D81" s="126"/>
      <c r="E81" s="257" t="s">
        <v>98</v>
      </c>
      <c r="F81" s="257"/>
      <c r="G81" s="257"/>
      <c r="H81" s="257"/>
      <c r="I81" s="258">
        <v>140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275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65"/>
      <c r="F84" s="165"/>
      <c r="G84" s="165"/>
      <c r="H84" s="165"/>
      <c r="I84" s="161"/>
      <c r="J84" s="161"/>
      <c r="K84" s="161"/>
      <c r="L84" s="161"/>
      <c r="M84" s="161"/>
      <c r="N84" s="161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53717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65"/>
      <c r="F86" s="165"/>
      <c r="G86" s="165"/>
      <c r="H86" s="165"/>
      <c r="I86" s="161"/>
      <c r="J86" s="161"/>
      <c r="K86" s="161"/>
      <c r="L86" s="161"/>
      <c r="M86" s="161"/>
      <c r="N86" s="161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415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17" header="0.3" footer="0.17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128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2192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21573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2871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4384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2144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5752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2098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1627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1870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379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306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970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126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112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216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200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117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255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127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183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197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454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721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113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320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233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993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189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167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768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157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149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921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4882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2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38916</v>
      </c>
      <c r="D43" s="60">
        <f t="shared" si="0"/>
        <v>2649</v>
      </c>
      <c r="E43" s="61">
        <f t="shared" si="0"/>
        <v>666</v>
      </c>
      <c r="F43" s="61">
        <f t="shared" si="0"/>
        <v>685</v>
      </c>
      <c r="G43" s="61">
        <f t="shared" si="0"/>
        <v>721</v>
      </c>
      <c r="H43" s="61">
        <f t="shared" si="0"/>
        <v>768</v>
      </c>
      <c r="I43" s="61">
        <f t="shared" si="0"/>
        <v>6609</v>
      </c>
      <c r="J43" s="61">
        <f t="shared" si="0"/>
        <v>1870</v>
      </c>
      <c r="K43" s="62">
        <f t="shared" si="0"/>
        <v>4882</v>
      </c>
      <c r="L43" s="58">
        <f t="shared" si="0"/>
        <v>0</v>
      </c>
      <c r="M43" s="59">
        <f t="shared" si="0"/>
        <v>0</v>
      </c>
      <c r="N43" s="162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2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38916</v>
      </c>
      <c r="D45" s="65">
        <f t="shared" si="1"/>
        <v>2649</v>
      </c>
      <c r="E45" s="66">
        <f t="shared" si="1"/>
        <v>666</v>
      </c>
      <c r="F45" s="66">
        <f t="shared" si="1"/>
        <v>685</v>
      </c>
      <c r="G45" s="66">
        <f t="shared" si="1"/>
        <v>721</v>
      </c>
      <c r="H45" s="66">
        <f t="shared" si="1"/>
        <v>768</v>
      </c>
      <c r="I45" s="66">
        <f t="shared" si="1"/>
        <v>6609</v>
      </c>
      <c r="J45" s="66">
        <f t="shared" si="1"/>
        <v>1870</v>
      </c>
      <c r="K45" s="67">
        <f t="shared" si="1"/>
        <v>4882</v>
      </c>
      <c r="L45" s="63">
        <f t="shared" si="1"/>
        <v>0</v>
      </c>
      <c r="M45" s="64">
        <f t="shared" si="1"/>
        <v>0</v>
      </c>
      <c r="N45" s="162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2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66"/>
      <c r="B49" s="85"/>
      <c r="C49" s="85"/>
      <c r="D49" s="85"/>
      <c r="E49" s="85"/>
      <c r="F49" s="85"/>
      <c r="G49" s="85"/>
      <c r="H49" s="85"/>
      <c r="I49" s="166"/>
      <c r="J49" s="166"/>
      <c r="K49" s="166"/>
      <c r="L49" s="166"/>
      <c r="M49" s="166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447534</v>
      </c>
      <c r="D50" s="88">
        <f t="shared" si="2"/>
        <v>29403.899999999998</v>
      </c>
      <c r="E50" s="89">
        <f t="shared" si="2"/>
        <v>7392.5999999999995</v>
      </c>
      <c r="F50" s="89">
        <f t="shared" si="2"/>
        <v>7603.5</v>
      </c>
      <c r="G50" s="89">
        <f t="shared" si="2"/>
        <v>8075.2</v>
      </c>
      <c r="H50" s="89">
        <f t="shared" si="2"/>
        <v>8601.5999999999985</v>
      </c>
      <c r="I50" s="89">
        <f t="shared" si="2"/>
        <v>74681.700000000012</v>
      </c>
      <c r="J50" s="89">
        <f t="shared" si="2"/>
        <v>21131</v>
      </c>
      <c r="K50" s="90">
        <f t="shared" si="2"/>
        <v>55654.8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66"/>
      <c r="B54" s="166"/>
      <c r="C54" s="166"/>
      <c r="D54" s="166"/>
      <c r="E54" s="85"/>
      <c r="F54" s="85"/>
      <c r="G54" s="85"/>
      <c r="H54" s="166"/>
      <c r="I54" s="166"/>
      <c r="J54" s="166"/>
      <c r="K54" s="166"/>
      <c r="L54" s="166"/>
      <c r="M54" s="166"/>
      <c r="N54" s="95"/>
    </row>
    <row r="55" spans="1:14" ht="15.75" thickBot="1">
      <c r="A55" s="56" t="s">
        <v>66</v>
      </c>
      <c r="B55" s="103"/>
      <c r="C55" s="104"/>
      <c r="D55" s="105">
        <f>(D45*D53)</f>
        <v>230.46299999999999</v>
      </c>
      <c r="E55" s="106">
        <f>(E45*E53)</f>
        <v>57.941999999999993</v>
      </c>
      <c r="F55" s="106">
        <f>(F45*F53)</f>
        <v>59.594999999999999</v>
      </c>
      <c r="G55" s="106">
        <f>(G45*G53)</f>
        <v>62.726999999999997</v>
      </c>
      <c r="H55" s="106">
        <f t="shared" ref="H55" si="3">(H45*H53)</f>
        <v>66.816000000000003</v>
      </c>
      <c r="I55" s="106">
        <f>(I45*I53)</f>
        <v>574.98299999999995</v>
      </c>
      <c r="J55" s="106">
        <f>(J45*J53)</f>
        <v>162.69</v>
      </c>
      <c r="K55" s="107">
        <f>(K45*K53)</f>
        <v>424.73399999999998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66"/>
      <c r="B56" s="166"/>
      <c r="C56" s="166"/>
      <c r="D56" s="166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57766</v>
      </c>
      <c r="C57" s="268"/>
      <c r="D57" s="111" t="s">
        <v>68</v>
      </c>
      <c r="E57" s="277">
        <v>44943</v>
      </c>
      <c r="F57" s="277"/>
      <c r="G57" s="277"/>
      <c r="H57" s="277"/>
      <c r="I57" s="278" t="s">
        <v>109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406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57821</v>
      </c>
      <c r="J58" s="258"/>
      <c r="K58" s="258"/>
      <c r="L58" s="258"/>
      <c r="M58" s="258"/>
      <c r="N58" s="258"/>
    </row>
    <row r="59" spans="1:14" ht="15.75" thickBot="1">
      <c r="A59" s="166"/>
      <c r="B59" s="112"/>
      <c r="C59" s="112"/>
      <c r="D59" s="111"/>
      <c r="E59" s="257" t="s">
        <v>71</v>
      </c>
      <c r="F59" s="257"/>
      <c r="G59" s="257"/>
      <c r="H59" s="257"/>
      <c r="I59" s="258">
        <v>57821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57360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66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660078.30000000005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57821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1639.9499999999998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66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661718.25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66"/>
      <c r="B66" s="113"/>
      <c r="C66" s="113"/>
      <c r="D66" s="166"/>
      <c r="E66" s="260" t="s">
        <v>82</v>
      </c>
      <c r="F66" s="260"/>
      <c r="G66" s="260"/>
      <c r="H66" s="260"/>
      <c r="I66" s="261">
        <v>63123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11.536231694560669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66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57821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234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44943</v>
      </c>
      <c r="B72" s="266"/>
      <c r="C72" s="266"/>
      <c r="D72" s="166"/>
      <c r="E72" s="260" t="s">
        <v>91</v>
      </c>
      <c r="F72" s="260"/>
      <c r="G72" s="260"/>
      <c r="H72" s="260"/>
      <c r="I72" s="261">
        <v>-53186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66"/>
      <c r="E73" s="166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66"/>
      <c r="E74" s="260" t="s">
        <v>92</v>
      </c>
      <c r="F74" s="260"/>
      <c r="G74" s="260"/>
      <c r="H74" s="260"/>
      <c r="I74" s="261">
        <f>(I66+I67+I68+I69+I70+I72+I75+I71)</f>
        <v>67758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66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66"/>
      <c r="E76" s="166"/>
      <c r="F76" s="119"/>
      <c r="G76" s="163"/>
      <c r="H76" s="163"/>
      <c r="I76" s="164"/>
      <c r="J76" s="164"/>
      <c r="K76" s="164"/>
      <c r="L76" s="164"/>
      <c r="M76" s="164"/>
      <c r="N76" s="122"/>
    </row>
    <row r="77" spans="1:14">
      <c r="A77" s="263" t="s">
        <v>109</v>
      </c>
      <c r="B77" s="263"/>
      <c r="C77" s="263"/>
      <c r="D77" s="166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55650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94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11956</v>
      </c>
      <c r="J80" s="258"/>
      <c r="K80" s="258"/>
      <c r="L80" s="258"/>
      <c r="M80" s="258"/>
      <c r="N80" s="258"/>
    </row>
    <row r="81" spans="1:14">
      <c r="A81" s="166"/>
      <c r="B81" s="166"/>
      <c r="C81" s="166"/>
      <c r="D81" s="126"/>
      <c r="E81" s="257" t="s">
        <v>98</v>
      </c>
      <c r="F81" s="257"/>
      <c r="G81" s="257"/>
      <c r="H81" s="257"/>
      <c r="I81" s="258">
        <v>140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406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65"/>
      <c r="F84" s="165"/>
      <c r="G84" s="165"/>
      <c r="H84" s="165"/>
      <c r="I84" s="161"/>
      <c r="J84" s="161"/>
      <c r="K84" s="161"/>
      <c r="L84" s="161"/>
      <c r="M84" s="161"/>
      <c r="N84" s="161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68246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65"/>
      <c r="F86" s="165"/>
      <c r="G86" s="165"/>
      <c r="H86" s="165"/>
      <c r="I86" s="161"/>
      <c r="J86" s="161"/>
      <c r="K86" s="161"/>
      <c r="L86" s="161"/>
      <c r="M86" s="161"/>
      <c r="N86" s="161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488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17" header="0.3" footer="0.17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129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2153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21544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2842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4423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2211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5820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2097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1617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1889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389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307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962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133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108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217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202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114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260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122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113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190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200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466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695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107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316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239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981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0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174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790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158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165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907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4826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2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38993</v>
      </c>
      <c r="D43" s="60">
        <f t="shared" si="0"/>
        <v>2622</v>
      </c>
      <c r="E43" s="61">
        <f t="shared" si="0"/>
        <v>662</v>
      </c>
      <c r="F43" s="61">
        <f t="shared" si="0"/>
        <v>696</v>
      </c>
      <c r="G43" s="61">
        <f t="shared" si="0"/>
        <v>695</v>
      </c>
      <c r="H43" s="61">
        <f t="shared" si="0"/>
        <v>790</v>
      </c>
      <c r="I43" s="61">
        <f t="shared" si="0"/>
        <v>6564</v>
      </c>
      <c r="J43" s="61">
        <f t="shared" si="0"/>
        <v>1889</v>
      </c>
      <c r="K43" s="62">
        <f t="shared" si="0"/>
        <v>4826</v>
      </c>
      <c r="L43" s="58">
        <f t="shared" si="0"/>
        <v>0</v>
      </c>
      <c r="M43" s="59">
        <f t="shared" si="0"/>
        <v>0</v>
      </c>
      <c r="N43" s="162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2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38993</v>
      </c>
      <c r="D45" s="65">
        <f t="shared" si="1"/>
        <v>2622</v>
      </c>
      <c r="E45" s="66">
        <f t="shared" si="1"/>
        <v>662</v>
      </c>
      <c r="F45" s="66">
        <f t="shared" si="1"/>
        <v>696</v>
      </c>
      <c r="G45" s="66">
        <f t="shared" si="1"/>
        <v>695</v>
      </c>
      <c r="H45" s="66">
        <f t="shared" si="1"/>
        <v>790</v>
      </c>
      <c r="I45" s="66">
        <f t="shared" si="1"/>
        <v>6564</v>
      </c>
      <c r="J45" s="66">
        <f t="shared" si="1"/>
        <v>1889</v>
      </c>
      <c r="K45" s="67">
        <f t="shared" si="1"/>
        <v>4826</v>
      </c>
      <c r="L45" s="63">
        <f t="shared" si="1"/>
        <v>0</v>
      </c>
      <c r="M45" s="64">
        <f t="shared" si="1"/>
        <v>0</v>
      </c>
      <c r="N45" s="162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2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66"/>
      <c r="B49" s="85"/>
      <c r="C49" s="85"/>
      <c r="D49" s="85"/>
      <c r="E49" s="85"/>
      <c r="F49" s="85"/>
      <c r="G49" s="85"/>
      <c r="H49" s="85"/>
      <c r="I49" s="166"/>
      <c r="J49" s="166"/>
      <c r="K49" s="166"/>
      <c r="L49" s="166"/>
      <c r="M49" s="166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448419.5</v>
      </c>
      <c r="D50" s="88">
        <f t="shared" si="2"/>
        <v>29104.2</v>
      </c>
      <c r="E50" s="89">
        <f t="shared" si="2"/>
        <v>7348.2</v>
      </c>
      <c r="F50" s="89">
        <f t="shared" si="2"/>
        <v>7725.5999999999995</v>
      </c>
      <c r="G50" s="89">
        <f t="shared" si="2"/>
        <v>7783.9999999999991</v>
      </c>
      <c r="H50" s="89">
        <f t="shared" si="2"/>
        <v>8848</v>
      </c>
      <c r="I50" s="89">
        <f t="shared" si="2"/>
        <v>74173.200000000012</v>
      </c>
      <c r="J50" s="89">
        <f t="shared" si="2"/>
        <v>21345.7</v>
      </c>
      <c r="K50" s="90">
        <f t="shared" si="2"/>
        <v>55016.4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66"/>
      <c r="B54" s="166"/>
      <c r="C54" s="166"/>
      <c r="D54" s="166"/>
      <c r="E54" s="85"/>
      <c r="F54" s="85"/>
      <c r="G54" s="85"/>
      <c r="H54" s="166"/>
      <c r="I54" s="166"/>
      <c r="J54" s="166"/>
      <c r="K54" s="166"/>
      <c r="L54" s="166"/>
      <c r="M54" s="166"/>
      <c r="N54" s="95"/>
    </row>
    <row r="55" spans="1:14" ht="15.75" thickBot="1">
      <c r="A55" s="56" t="s">
        <v>66</v>
      </c>
      <c r="B55" s="103"/>
      <c r="C55" s="104"/>
      <c r="D55" s="105">
        <f>(D45*D53)</f>
        <v>228.11399999999998</v>
      </c>
      <c r="E55" s="106">
        <f>(E45*E53)</f>
        <v>57.593999999999994</v>
      </c>
      <c r="F55" s="106">
        <f>(F45*F53)</f>
        <v>60.551999999999992</v>
      </c>
      <c r="G55" s="106">
        <f>(G45*G53)</f>
        <v>60.464999999999996</v>
      </c>
      <c r="H55" s="106">
        <f t="shared" ref="H55" si="3">(H45*H53)</f>
        <v>68.72999999999999</v>
      </c>
      <c r="I55" s="106">
        <f>(I45*I53)</f>
        <v>571.06799999999998</v>
      </c>
      <c r="J55" s="106">
        <f>(J45*J53)</f>
        <v>164.34299999999999</v>
      </c>
      <c r="K55" s="107">
        <f>(K45*K53)</f>
        <v>419.86199999999997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66"/>
      <c r="B56" s="166"/>
      <c r="C56" s="166"/>
      <c r="D56" s="166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57737</v>
      </c>
      <c r="C57" s="268"/>
      <c r="D57" s="111" t="s">
        <v>68</v>
      </c>
      <c r="E57" s="277">
        <v>44944</v>
      </c>
      <c r="F57" s="277"/>
      <c r="G57" s="277"/>
      <c r="H57" s="277"/>
      <c r="I57" s="278" t="s">
        <v>111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332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57802</v>
      </c>
      <c r="J58" s="258"/>
      <c r="K58" s="258"/>
      <c r="L58" s="258"/>
      <c r="M58" s="258"/>
      <c r="N58" s="258"/>
    </row>
    <row r="59" spans="1:14" ht="15.75" thickBot="1">
      <c r="A59" s="166"/>
      <c r="B59" s="112"/>
      <c r="C59" s="112"/>
      <c r="D59" s="111"/>
      <c r="E59" s="257" t="s">
        <v>71</v>
      </c>
      <c r="F59" s="257"/>
      <c r="G59" s="257"/>
      <c r="H59" s="257"/>
      <c r="I59" s="258">
        <v>57802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57405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66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659764.79999999993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57802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1630.7280000000001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66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661395.52799999993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66"/>
      <c r="B66" s="113"/>
      <c r="C66" s="113"/>
      <c r="D66" s="166"/>
      <c r="E66" s="260" t="s">
        <v>82</v>
      </c>
      <c r="F66" s="260"/>
      <c r="G66" s="260"/>
      <c r="H66" s="260"/>
      <c r="I66" s="261">
        <v>53186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11.521566553436111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66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57802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340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44944</v>
      </c>
      <c r="B72" s="266"/>
      <c r="C72" s="266"/>
      <c r="D72" s="166"/>
      <c r="E72" s="260" t="s">
        <v>91</v>
      </c>
      <c r="F72" s="260"/>
      <c r="G72" s="260"/>
      <c r="H72" s="260"/>
      <c r="I72" s="261">
        <v>-51331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66"/>
      <c r="E73" s="166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66"/>
      <c r="E74" s="260" t="s">
        <v>92</v>
      </c>
      <c r="F74" s="260"/>
      <c r="G74" s="260"/>
      <c r="H74" s="260"/>
      <c r="I74" s="261">
        <f>(I66+I67+I68+I69+I70+I72+I75+I71)</f>
        <v>59657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66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66"/>
      <c r="E76" s="166"/>
      <c r="F76" s="119"/>
      <c r="G76" s="163"/>
      <c r="H76" s="163"/>
      <c r="I76" s="164"/>
      <c r="J76" s="164"/>
      <c r="K76" s="164"/>
      <c r="L76" s="164"/>
      <c r="M76" s="164"/>
      <c r="N76" s="122"/>
    </row>
    <row r="77" spans="1:14">
      <c r="A77" s="263" t="s">
        <v>111</v>
      </c>
      <c r="B77" s="263"/>
      <c r="C77" s="263"/>
      <c r="D77" s="166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42450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130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16810</v>
      </c>
      <c r="J80" s="258"/>
      <c r="K80" s="258"/>
      <c r="L80" s="258"/>
      <c r="M80" s="258"/>
      <c r="N80" s="258"/>
    </row>
    <row r="81" spans="1:14">
      <c r="A81" s="166"/>
      <c r="B81" s="166"/>
      <c r="C81" s="166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332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65"/>
      <c r="F84" s="165"/>
      <c r="G84" s="165"/>
      <c r="H84" s="165"/>
      <c r="I84" s="161"/>
      <c r="J84" s="161"/>
      <c r="K84" s="161"/>
      <c r="L84" s="161"/>
      <c r="M84" s="161"/>
      <c r="N84" s="161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59932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65"/>
      <c r="F86" s="165"/>
      <c r="G86" s="165"/>
      <c r="H86" s="165"/>
      <c r="I86" s="161"/>
      <c r="J86" s="161"/>
      <c r="K86" s="161"/>
      <c r="L86" s="161"/>
      <c r="M86" s="161"/>
      <c r="N86" s="161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275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18" header="0.3" footer="0.17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130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2095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21670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2910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4355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2163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5859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2153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1620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1944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389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326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976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128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115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197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202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111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270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129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184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193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460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715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104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310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234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1008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195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169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776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167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165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887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4870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2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39052</v>
      </c>
      <c r="D43" s="60">
        <f t="shared" si="0"/>
        <v>2685</v>
      </c>
      <c r="E43" s="61">
        <f t="shared" si="0"/>
        <v>648</v>
      </c>
      <c r="F43" s="61">
        <f t="shared" si="0"/>
        <v>715</v>
      </c>
      <c r="G43" s="61">
        <f t="shared" si="0"/>
        <v>715</v>
      </c>
      <c r="H43" s="61">
        <f t="shared" si="0"/>
        <v>776</v>
      </c>
      <c r="I43" s="61">
        <f t="shared" si="0"/>
        <v>6644</v>
      </c>
      <c r="J43" s="61">
        <f t="shared" si="0"/>
        <v>1944</v>
      </c>
      <c r="K43" s="62">
        <f t="shared" si="0"/>
        <v>4870</v>
      </c>
      <c r="L43" s="58">
        <f t="shared" si="0"/>
        <v>0</v>
      </c>
      <c r="M43" s="59">
        <f t="shared" si="0"/>
        <v>0</v>
      </c>
      <c r="N43" s="162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2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39052</v>
      </c>
      <c r="D45" s="65">
        <f t="shared" si="1"/>
        <v>2685</v>
      </c>
      <c r="E45" s="66">
        <f t="shared" si="1"/>
        <v>648</v>
      </c>
      <c r="F45" s="66">
        <f t="shared" si="1"/>
        <v>715</v>
      </c>
      <c r="G45" s="66">
        <f t="shared" si="1"/>
        <v>715</v>
      </c>
      <c r="H45" s="66">
        <f t="shared" si="1"/>
        <v>776</v>
      </c>
      <c r="I45" s="66">
        <f t="shared" si="1"/>
        <v>6644</v>
      </c>
      <c r="J45" s="66">
        <f t="shared" si="1"/>
        <v>1944</v>
      </c>
      <c r="K45" s="67">
        <f t="shared" si="1"/>
        <v>4870</v>
      </c>
      <c r="L45" s="63">
        <f t="shared" si="1"/>
        <v>0</v>
      </c>
      <c r="M45" s="64">
        <f t="shared" si="1"/>
        <v>0</v>
      </c>
      <c r="N45" s="162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2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66"/>
      <c r="B49" s="85"/>
      <c r="C49" s="85"/>
      <c r="D49" s="85"/>
      <c r="E49" s="85"/>
      <c r="F49" s="85"/>
      <c r="G49" s="85"/>
      <c r="H49" s="85"/>
      <c r="I49" s="166"/>
      <c r="J49" s="166"/>
      <c r="K49" s="166"/>
      <c r="L49" s="166"/>
      <c r="M49" s="166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449098</v>
      </c>
      <c r="D50" s="88">
        <f t="shared" si="2"/>
        <v>29803.5</v>
      </c>
      <c r="E50" s="89">
        <f t="shared" si="2"/>
        <v>7192.8</v>
      </c>
      <c r="F50" s="89">
        <f t="shared" si="2"/>
        <v>7936.5</v>
      </c>
      <c r="G50" s="89">
        <f t="shared" si="2"/>
        <v>8007.9999999999991</v>
      </c>
      <c r="H50" s="89">
        <f t="shared" si="2"/>
        <v>8691.1999999999989</v>
      </c>
      <c r="I50" s="89">
        <f t="shared" si="2"/>
        <v>75077.200000000012</v>
      </c>
      <c r="J50" s="89">
        <f t="shared" si="2"/>
        <v>21967.200000000001</v>
      </c>
      <c r="K50" s="90">
        <f t="shared" si="2"/>
        <v>55518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66"/>
      <c r="B54" s="166"/>
      <c r="C54" s="166"/>
      <c r="D54" s="166"/>
      <c r="E54" s="85"/>
      <c r="F54" s="85"/>
      <c r="G54" s="85"/>
      <c r="H54" s="166"/>
      <c r="I54" s="166"/>
      <c r="J54" s="166"/>
      <c r="K54" s="166"/>
      <c r="L54" s="166"/>
      <c r="M54" s="166"/>
      <c r="N54" s="95"/>
    </row>
    <row r="55" spans="1:14" ht="15.75" thickBot="1">
      <c r="A55" s="56" t="s">
        <v>66</v>
      </c>
      <c r="B55" s="103"/>
      <c r="C55" s="104"/>
      <c r="D55" s="105">
        <f>(D45*D53)</f>
        <v>233.59499999999997</v>
      </c>
      <c r="E55" s="106">
        <f>(E45*E53)</f>
        <v>56.375999999999998</v>
      </c>
      <c r="F55" s="106">
        <f>(F45*F53)</f>
        <v>62.204999999999998</v>
      </c>
      <c r="G55" s="106">
        <f>(G45*G53)</f>
        <v>62.204999999999998</v>
      </c>
      <c r="H55" s="106">
        <f t="shared" ref="H55" si="3">(H45*H53)</f>
        <v>67.512</v>
      </c>
      <c r="I55" s="106">
        <f>(I45*I53)</f>
        <v>578.02799999999991</v>
      </c>
      <c r="J55" s="106">
        <f>(J45*J53)</f>
        <v>169.12799999999999</v>
      </c>
      <c r="K55" s="107">
        <f>(K45*K53)</f>
        <v>423.69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66"/>
      <c r="B56" s="166"/>
      <c r="C56" s="166"/>
      <c r="D56" s="166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58049</v>
      </c>
      <c r="C57" s="268"/>
      <c r="D57" s="111" t="s">
        <v>68</v>
      </c>
      <c r="E57" s="277">
        <v>44945</v>
      </c>
      <c r="F57" s="277"/>
      <c r="G57" s="277"/>
      <c r="H57" s="277"/>
      <c r="I57" s="278" t="s">
        <v>113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362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58064</v>
      </c>
      <c r="J58" s="258"/>
      <c r="K58" s="258"/>
      <c r="L58" s="258"/>
      <c r="M58" s="258"/>
      <c r="N58" s="258"/>
    </row>
    <row r="59" spans="1:14" ht="15.75" thickBot="1">
      <c r="A59" s="166"/>
      <c r="B59" s="112"/>
      <c r="C59" s="112"/>
      <c r="D59" s="111"/>
      <c r="E59" s="257" t="s">
        <v>71</v>
      </c>
      <c r="F59" s="257"/>
      <c r="G59" s="257"/>
      <c r="H59" s="257"/>
      <c r="I59" s="258">
        <v>58064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57687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66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663292.39999999991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58064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1652.7389999999998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66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664945.13899999985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66"/>
      <c r="B66" s="113"/>
      <c r="C66" s="113"/>
      <c r="D66" s="166"/>
      <c r="E66" s="260" t="s">
        <v>82</v>
      </c>
      <c r="F66" s="260"/>
      <c r="G66" s="260"/>
      <c r="H66" s="260"/>
      <c r="I66" s="261">
        <v>51331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11.526776206077622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66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58064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739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44945</v>
      </c>
      <c r="B72" s="266"/>
      <c r="C72" s="266"/>
      <c r="D72" s="166"/>
      <c r="E72" s="260" t="s">
        <v>91</v>
      </c>
      <c r="F72" s="260"/>
      <c r="G72" s="260"/>
      <c r="H72" s="260"/>
      <c r="I72" s="261">
        <v>-43242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66"/>
      <c r="E73" s="166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66"/>
      <c r="E74" s="260" t="s">
        <v>92</v>
      </c>
      <c r="F74" s="260"/>
      <c r="G74" s="260"/>
      <c r="H74" s="260"/>
      <c r="I74" s="261">
        <f>(I66+I67+I68+I69+I70+I72+I75+I71)</f>
        <v>66153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66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66"/>
      <c r="E76" s="166"/>
      <c r="F76" s="119"/>
      <c r="G76" s="163"/>
      <c r="H76" s="163"/>
      <c r="I76" s="164"/>
      <c r="J76" s="164"/>
      <c r="K76" s="164"/>
      <c r="L76" s="164"/>
      <c r="M76" s="164"/>
      <c r="N76" s="122"/>
    </row>
    <row r="77" spans="1:14">
      <c r="A77" s="263" t="s">
        <v>113</v>
      </c>
      <c r="B77" s="263"/>
      <c r="C77" s="263"/>
      <c r="D77" s="166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44800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529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20167</v>
      </c>
      <c r="J80" s="258"/>
      <c r="K80" s="258"/>
      <c r="L80" s="258"/>
      <c r="M80" s="258"/>
      <c r="N80" s="258"/>
    </row>
    <row r="81" spans="1:14">
      <c r="A81" s="166"/>
      <c r="B81" s="166"/>
      <c r="C81" s="166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362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65"/>
      <c r="F84" s="165"/>
      <c r="G84" s="165"/>
      <c r="H84" s="165"/>
      <c r="I84" s="161"/>
      <c r="J84" s="161"/>
      <c r="K84" s="161"/>
      <c r="L84" s="161"/>
      <c r="M84" s="161"/>
      <c r="N84" s="161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66068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65"/>
      <c r="F86" s="165"/>
      <c r="G86" s="165"/>
      <c r="H86" s="165"/>
      <c r="I86" s="161"/>
      <c r="J86" s="161"/>
      <c r="K86" s="161"/>
      <c r="L86" s="161"/>
      <c r="M86" s="161"/>
      <c r="N86" s="161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-85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2" header="0.3" footer="0.1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106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1892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21680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2697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3938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2105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5578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7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1908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1517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1815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393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296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968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133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105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216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222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126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232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137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211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186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468</v>
      </c>
      <c r="E26" s="221"/>
      <c r="F26" s="221"/>
      <c r="G26" s="221"/>
      <c r="H26" s="221"/>
      <c r="I26" s="221"/>
      <c r="J26" s="221"/>
      <c r="K26" s="33"/>
      <c r="L26" s="220"/>
      <c r="M26" s="33"/>
      <c r="N26" s="227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7"/>
    </row>
    <row r="28" spans="1:14">
      <c r="A28" s="214" t="s">
        <v>38</v>
      </c>
      <c r="B28" s="215"/>
      <c r="C28" s="49"/>
      <c r="D28" s="49"/>
      <c r="E28" s="49"/>
      <c r="F28" s="49"/>
      <c r="G28" s="49">
        <v>708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92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313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254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996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0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169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713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152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152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896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4823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7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>
        <v>19806</v>
      </c>
      <c r="M41" s="243"/>
      <c r="N41" s="227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2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37890</v>
      </c>
      <c r="D43" s="60">
        <f t="shared" si="0"/>
        <v>2509</v>
      </c>
      <c r="E43" s="61">
        <f t="shared" si="0"/>
        <v>659</v>
      </c>
      <c r="F43" s="61">
        <f t="shared" si="0"/>
        <v>689</v>
      </c>
      <c r="G43" s="61">
        <f t="shared" si="0"/>
        <v>708</v>
      </c>
      <c r="H43" s="61">
        <f t="shared" si="0"/>
        <v>713</v>
      </c>
      <c r="I43" s="61">
        <f t="shared" si="0"/>
        <v>6285</v>
      </c>
      <c r="J43" s="61">
        <f t="shared" si="0"/>
        <v>1815</v>
      </c>
      <c r="K43" s="62">
        <f t="shared" si="0"/>
        <v>4823</v>
      </c>
      <c r="L43" s="58">
        <f t="shared" si="0"/>
        <v>19806</v>
      </c>
      <c r="M43" s="59">
        <f t="shared" si="0"/>
        <v>0</v>
      </c>
      <c r="N43" s="42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42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37890</v>
      </c>
      <c r="D45" s="65">
        <f t="shared" si="1"/>
        <v>2509</v>
      </c>
      <c r="E45" s="66">
        <f t="shared" si="1"/>
        <v>659</v>
      </c>
      <c r="F45" s="66">
        <f t="shared" si="1"/>
        <v>689</v>
      </c>
      <c r="G45" s="66">
        <f t="shared" si="1"/>
        <v>708</v>
      </c>
      <c r="H45" s="66">
        <f t="shared" si="1"/>
        <v>713</v>
      </c>
      <c r="I45" s="66">
        <f t="shared" si="1"/>
        <v>6285</v>
      </c>
      <c r="J45" s="66">
        <f t="shared" si="1"/>
        <v>1815</v>
      </c>
      <c r="K45" s="67">
        <f t="shared" si="1"/>
        <v>4823</v>
      </c>
      <c r="L45" s="63">
        <f t="shared" si="1"/>
        <v>19806</v>
      </c>
      <c r="M45" s="64">
        <f t="shared" si="1"/>
        <v>0</v>
      </c>
      <c r="N45" s="42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2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12.1</v>
      </c>
      <c r="M48" s="83">
        <v>0</v>
      </c>
      <c r="N48" s="30"/>
    </row>
    <row r="49" spans="1:14" ht="15.75" thickBot="1">
      <c r="A49" s="84"/>
      <c r="B49" s="85"/>
      <c r="C49" s="85"/>
      <c r="D49" s="85"/>
      <c r="E49" s="85"/>
      <c r="F49" s="85"/>
      <c r="G49" s="85"/>
      <c r="H49" s="85"/>
      <c r="I49" s="84"/>
      <c r="J49" s="84"/>
      <c r="K49" s="84"/>
      <c r="L49" s="84"/>
      <c r="M49" s="84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435735</v>
      </c>
      <c r="D50" s="88">
        <f t="shared" si="2"/>
        <v>27849.899999999998</v>
      </c>
      <c r="E50" s="89">
        <f t="shared" si="2"/>
        <v>7314.9</v>
      </c>
      <c r="F50" s="89">
        <f t="shared" si="2"/>
        <v>7647.9</v>
      </c>
      <c r="G50" s="89">
        <f t="shared" si="2"/>
        <v>7929.5999999999995</v>
      </c>
      <c r="H50" s="89">
        <f t="shared" si="2"/>
        <v>7985.5999999999995</v>
      </c>
      <c r="I50" s="89">
        <f t="shared" si="2"/>
        <v>71020.5</v>
      </c>
      <c r="J50" s="89">
        <f t="shared" si="2"/>
        <v>20509.5</v>
      </c>
      <c r="K50" s="90">
        <f t="shared" si="2"/>
        <v>54982.200000000004</v>
      </c>
      <c r="L50" s="86">
        <f t="shared" si="2"/>
        <v>239652.6</v>
      </c>
      <c r="M50" s="91">
        <f t="shared" si="2"/>
        <v>0</v>
      </c>
      <c r="N50" s="92" t="s">
        <v>61</v>
      </c>
    </row>
    <row r="51" spans="1:14" ht="15.75" thickBot="1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0</v>
      </c>
      <c r="M53" s="102">
        <v>8.6999999999999994E-2</v>
      </c>
      <c r="N53" s="30"/>
    </row>
    <row r="54" spans="1:14" ht="15.75" thickBot="1">
      <c r="A54" s="84"/>
      <c r="B54" s="84"/>
      <c r="C54" s="84"/>
      <c r="D54" s="84"/>
      <c r="E54" s="85"/>
      <c r="F54" s="85"/>
      <c r="G54" s="85"/>
      <c r="H54" s="84"/>
      <c r="I54" s="84"/>
      <c r="J54" s="84"/>
      <c r="K54" s="84"/>
      <c r="L54" s="84"/>
      <c r="M54" s="84"/>
      <c r="N54" s="95"/>
    </row>
    <row r="55" spans="1:14" ht="15.75" thickBot="1">
      <c r="A55" s="56" t="s">
        <v>66</v>
      </c>
      <c r="B55" s="103"/>
      <c r="C55" s="104"/>
      <c r="D55" s="105">
        <f>(D45*D53)</f>
        <v>218.28299999999999</v>
      </c>
      <c r="E55" s="106">
        <f>(E45*E53)</f>
        <v>57.332999999999998</v>
      </c>
      <c r="F55" s="106">
        <f>(F45*F53)</f>
        <v>59.942999999999998</v>
      </c>
      <c r="G55" s="106">
        <f>(G45*G53)</f>
        <v>61.595999999999997</v>
      </c>
      <c r="H55" s="106">
        <f t="shared" ref="H55" si="3">(H45*H53)</f>
        <v>62.030999999999999</v>
      </c>
      <c r="I55" s="106">
        <f>(I45*I53)</f>
        <v>546.79499999999996</v>
      </c>
      <c r="J55" s="106">
        <f>(J45*J53)</f>
        <v>157.905</v>
      </c>
      <c r="K55" s="107">
        <f>(K45*K53)</f>
        <v>419.601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84"/>
      <c r="B56" s="84"/>
      <c r="C56" s="84"/>
      <c r="D56" s="84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75897</v>
      </c>
      <c r="C57" s="268"/>
      <c r="D57" s="111" t="s">
        <v>68</v>
      </c>
      <c r="E57" s="277">
        <v>44563</v>
      </c>
      <c r="F57" s="277"/>
      <c r="G57" s="277"/>
      <c r="H57" s="277"/>
      <c r="I57" s="278" t="s">
        <v>107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356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75913</v>
      </c>
      <c r="J58" s="258"/>
      <c r="K58" s="258"/>
      <c r="L58" s="258"/>
      <c r="M58" s="258"/>
      <c r="N58" s="258"/>
    </row>
    <row r="59" spans="1:14" ht="15.75" thickBot="1">
      <c r="A59" s="84"/>
      <c r="B59" s="112"/>
      <c r="C59" s="112"/>
      <c r="D59" s="111"/>
      <c r="E59" s="257" t="s">
        <v>71</v>
      </c>
      <c r="F59" s="257"/>
      <c r="G59" s="257"/>
      <c r="H59" s="257"/>
      <c r="I59" s="258">
        <v>75913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75541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84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880627.7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75913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1583.4870000000001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84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882211.18699999992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84"/>
      <c r="B66" s="113"/>
      <c r="C66" s="113"/>
      <c r="D66" s="84"/>
      <c r="E66" s="260" t="s">
        <v>82</v>
      </c>
      <c r="F66" s="260"/>
      <c r="G66" s="260"/>
      <c r="H66" s="260"/>
      <c r="I66" s="261">
        <v>65756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11.678574376828475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84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75913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400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44563</v>
      </c>
      <c r="B72" s="266"/>
      <c r="C72" s="266"/>
      <c r="D72" s="84"/>
      <c r="E72" s="260" t="s">
        <v>91</v>
      </c>
      <c r="F72" s="260"/>
      <c r="G72" s="260"/>
      <c r="H72" s="260"/>
      <c r="I72" s="261">
        <v>-62535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84"/>
      <c r="E73" s="84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84"/>
      <c r="E74" s="260" t="s">
        <v>92</v>
      </c>
      <c r="F74" s="260"/>
      <c r="G74" s="260"/>
      <c r="H74" s="260"/>
      <c r="I74" s="261">
        <f>(I66+I67+I68+I69+I70+I72+I75+I71)</f>
        <v>79134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84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84"/>
      <c r="E76" s="84"/>
      <c r="F76" s="119"/>
      <c r="G76" s="120"/>
      <c r="H76" s="120"/>
      <c r="I76" s="121"/>
      <c r="J76" s="121"/>
      <c r="K76" s="121"/>
      <c r="L76" s="121"/>
      <c r="M76" s="121"/>
      <c r="N76" s="122"/>
    </row>
    <row r="77" spans="1:14">
      <c r="A77" s="263" t="s">
        <v>107</v>
      </c>
      <c r="B77" s="263"/>
      <c r="C77" s="263"/>
      <c r="D77" s="84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41700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35590</v>
      </c>
      <c r="J80" s="258"/>
      <c r="K80" s="258"/>
      <c r="L80" s="258"/>
      <c r="M80" s="258"/>
      <c r="N80" s="258"/>
    </row>
    <row r="81" spans="1:14">
      <c r="A81" s="84"/>
      <c r="B81" s="84"/>
      <c r="C81" s="84"/>
      <c r="D81" s="126"/>
      <c r="E81" s="257" t="s">
        <v>98</v>
      </c>
      <c r="F81" s="257"/>
      <c r="G81" s="257"/>
      <c r="H81" s="257"/>
      <c r="I81" s="258">
        <v>400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356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27"/>
      <c r="F84" s="127"/>
      <c r="G84" s="127"/>
      <c r="H84" s="127"/>
      <c r="I84" s="128"/>
      <c r="J84" s="128"/>
      <c r="K84" s="128"/>
      <c r="L84" s="128"/>
      <c r="M84" s="128"/>
      <c r="N84" s="128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78046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27"/>
      <c r="F86" s="127"/>
      <c r="G86" s="127"/>
      <c r="H86" s="127"/>
      <c r="I86" s="128"/>
      <c r="J86" s="128"/>
      <c r="K86" s="128"/>
      <c r="L86" s="128"/>
      <c r="M86" s="128"/>
      <c r="N86" s="128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-1088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2" header="0.3" footer="0.17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131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2250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21224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2813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4414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2212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5810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2086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1629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1959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383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305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980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131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117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204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207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126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270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127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118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185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190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497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706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105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314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231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1017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119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161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785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160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160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836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4802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8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38723</v>
      </c>
      <c r="D43" s="60">
        <f t="shared" si="0"/>
        <v>2772</v>
      </c>
      <c r="E43" s="61">
        <f t="shared" si="0"/>
        <v>650</v>
      </c>
      <c r="F43" s="61">
        <f t="shared" si="0"/>
        <v>688</v>
      </c>
      <c r="G43" s="61">
        <f t="shared" si="0"/>
        <v>706</v>
      </c>
      <c r="H43" s="61">
        <f t="shared" si="0"/>
        <v>785</v>
      </c>
      <c r="I43" s="61">
        <f t="shared" si="0"/>
        <v>6548</v>
      </c>
      <c r="J43" s="61">
        <f t="shared" si="0"/>
        <v>1959</v>
      </c>
      <c r="K43" s="62">
        <f t="shared" si="0"/>
        <v>4802</v>
      </c>
      <c r="L43" s="58">
        <f t="shared" si="0"/>
        <v>0</v>
      </c>
      <c r="M43" s="59">
        <f t="shared" si="0"/>
        <v>0</v>
      </c>
      <c r="N43" s="168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8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38723</v>
      </c>
      <c r="D45" s="65">
        <f t="shared" si="1"/>
        <v>2772</v>
      </c>
      <c r="E45" s="66">
        <f t="shared" si="1"/>
        <v>650</v>
      </c>
      <c r="F45" s="66">
        <f t="shared" si="1"/>
        <v>688</v>
      </c>
      <c r="G45" s="66">
        <f t="shared" si="1"/>
        <v>706</v>
      </c>
      <c r="H45" s="66">
        <f t="shared" si="1"/>
        <v>785</v>
      </c>
      <c r="I45" s="66">
        <f t="shared" si="1"/>
        <v>6548</v>
      </c>
      <c r="J45" s="66">
        <f t="shared" si="1"/>
        <v>1959</v>
      </c>
      <c r="K45" s="67">
        <f t="shared" si="1"/>
        <v>4802</v>
      </c>
      <c r="L45" s="63">
        <f t="shared" si="1"/>
        <v>0</v>
      </c>
      <c r="M45" s="64">
        <f t="shared" si="1"/>
        <v>0</v>
      </c>
      <c r="N45" s="168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8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72"/>
      <c r="B49" s="85"/>
      <c r="C49" s="85"/>
      <c r="D49" s="85"/>
      <c r="E49" s="85"/>
      <c r="F49" s="85"/>
      <c r="G49" s="85"/>
      <c r="H49" s="85"/>
      <c r="I49" s="172"/>
      <c r="J49" s="172"/>
      <c r="K49" s="172"/>
      <c r="L49" s="172"/>
      <c r="M49" s="172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445314.5</v>
      </c>
      <c r="D50" s="88">
        <f t="shared" si="2"/>
        <v>30769.200000000001</v>
      </c>
      <c r="E50" s="89">
        <f t="shared" si="2"/>
        <v>7215</v>
      </c>
      <c r="F50" s="89">
        <f t="shared" si="2"/>
        <v>7636.8</v>
      </c>
      <c r="G50" s="89">
        <f t="shared" si="2"/>
        <v>7907.2</v>
      </c>
      <c r="H50" s="89">
        <f t="shared" si="2"/>
        <v>8792</v>
      </c>
      <c r="I50" s="89">
        <f t="shared" si="2"/>
        <v>73992.400000000009</v>
      </c>
      <c r="J50" s="89">
        <f t="shared" si="2"/>
        <v>22136.7</v>
      </c>
      <c r="K50" s="90">
        <f t="shared" si="2"/>
        <v>54742.8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72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72"/>
      <c r="B54" s="172"/>
      <c r="C54" s="172"/>
      <c r="D54" s="172"/>
      <c r="E54" s="85"/>
      <c r="F54" s="85"/>
      <c r="G54" s="85"/>
      <c r="H54" s="172"/>
      <c r="I54" s="172"/>
      <c r="J54" s="172"/>
      <c r="K54" s="172"/>
      <c r="L54" s="172"/>
      <c r="M54" s="172"/>
      <c r="N54" s="95"/>
    </row>
    <row r="55" spans="1:14" ht="15.75" thickBot="1">
      <c r="A55" s="56" t="s">
        <v>66</v>
      </c>
      <c r="B55" s="103"/>
      <c r="C55" s="104"/>
      <c r="D55" s="105">
        <f>(D45*D53)</f>
        <v>241.16399999999999</v>
      </c>
      <c r="E55" s="106">
        <f>(E45*E53)</f>
        <v>56.55</v>
      </c>
      <c r="F55" s="106">
        <f>(F45*F53)</f>
        <v>59.855999999999995</v>
      </c>
      <c r="G55" s="106">
        <f>(G45*G53)</f>
        <v>61.421999999999997</v>
      </c>
      <c r="H55" s="106">
        <f t="shared" ref="H55" si="3">(H45*H53)</f>
        <v>68.295000000000002</v>
      </c>
      <c r="I55" s="106">
        <f>(I45*I53)</f>
        <v>569.67599999999993</v>
      </c>
      <c r="J55" s="106">
        <f>(J45*J53)</f>
        <v>170.43299999999999</v>
      </c>
      <c r="K55" s="107">
        <f>(K45*K53)</f>
        <v>417.77399999999994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72"/>
      <c r="B56" s="172"/>
      <c r="C56" s="172"/>
      <c r="D56" s="172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57633</v>
      </c>
      <c r="C57" s="268"/>
      <c r="D57" s="111" t="s">
        <v>68</v>
      </c>
      <c r="E57" s="277">
        <v>44946</v>
      </c>
      <c r="F57" s="277"/>
      <c r="G57" s="277"/>
      <c r="H57" s="277"/>
      <c r="I57" s="278" t="s">
        <v>115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313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57677</v>
      </c>
      <c r="J58" s="258"/>
      <c r="K58" s="258"/>
      <c r="L58" s="258"/>
      <c r="M58" s="258"/>
      <c r="N58" s="258"/>
    </row>
    <row r="59" spans="1:14" ht="15.75" thickBot="1">
      <c r="A59" s="172"/>
      <c r="B59" s="112"/>
      <c r="C59" s="112"/>
      <c r="D59" s="111"/>
      <c r="E59" s="257" t="s">
        <v>71</v>
      </c>
      <c r="F59" s="257"/>
      <c r="G59" s="257"/>
      <c r="H59" s="257"/>
      <c r="I59" s="258">
        <v>57677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57320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72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658506.6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57677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1645.1699999999998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72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660151.77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72"/>
      <c r="B66" s="113"/>
      <c r="C66" s="113"/>
      <c r="D66" s="172"/>
      <c r="E66" s="260" t="s">
        <v>82</v>
      </c>
      <c r="F66" s="260"/>
      <c r="G66" s="260"/>
      <c r="H66" s="260"/>
      <c r="I66" s="261">
        <v>43242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11.516953419399862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72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57677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140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44946</v>
      </c>
      <c r="B72" s="266"/>
      <c r="C72" s="266"/>
      <c r="D72" s="172"/>
      <c r="E72" s="260" t="s">
        <v>91</v>
      </c>
      <c r="F72" s="260"/>
      <c r="G72" s="260"/>
      <c r="H72" s="260"/>
      <c r="I72" s="261">
        <v>-43582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72"/>
      <c r="E73" s="172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72"/>
      <c r="E74" s="260" t="s">
        <v>92</v>
      </c>
      <c r="F74" s="260"/>
      <c r="G74" s="260"/>
      <c r="H74" s="260"/>
      <c r="I74" s="261">
        <f>(I66+I67+I68+I69+I70+I72+I75+I71)</f>
        <v>57337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72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72"/>
      <c r="E76" s="172"/>
      <c r="F76" s="119"/>
      <c r="G76" s="169"/>
      <c r="H76" s="169"/>
      <c r="I76" s="170"/>
      <c r="J76" s="170"/>
      <c r="K76" s="170"/>
      <c r="L76" s="170"/>
      <c r="M76" s="170"/>
      <c r="N76" s="122"/>
    </row>
    <row r="77" spans="1:14">
      <c r="A77" s="263" t="s">
        <v>115</v>
      </c>
      <c r="B77" s="263"/>
      <c r="C77" s="263"/>
      <c r="D77" s="172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42600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14749</v>
      </c>
      <c r="J80" s="258"/>
      <c r="K80" s="258"/>
      <c r="L80" s="258"/>
      <c r="M80" s="258"/>
      <c r="N80" s="258"/>
    </row>
    <row r="81" spans="1:14">
      <c r="A81" s="172"/>
      <c r="B81" s="172"/>
      <c r="C81" s="172"/>
      <c r="D81" s="126"/>
      <c r="E81" s="257" t="s">
        <v>98</v>
      </c>
      <c r="F81" s="257"/>
      <c r="G81" s="257"/>
      <c r="H81" s="257"/>
      <c r="I81" s="258">
        <v>140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313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71"/>
      <c r="F84" s="171"/>
      <c r="G84" s="171"/>
      <c r="H84" s="171"/>
      <c r="I84" s="167"/>
      <c r="J84" s="167"/>
      <c r="K84" s="167"/>
      <c r="L84" s="167"/>
      <c r="M84" s="167"/>
      <c r="N84" s="167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57802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71"/>
      <c r="F86" s="171"/>
      <c r="G86" s="171"/>
      <c r="H86" s="171"/>
      <c r="I86" s="167"/>
      <c r="J86" s="167"/>
      <c r="K86" s="167"/>
      <c r="L86" s="167"/>
      <c r="M86" s="167"/>
      <c r="N86" s="167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465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18" header="0.3" footer="0.17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132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2144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21680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2813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4307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2076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6218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7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2041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1615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1938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375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316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985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130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116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210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214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118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263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136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188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188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493</v>
      </c>
      <c r="E26" s="221"/>
      <c r="F26" s="221"/>
      <c r="G26" s="221"/>
      <c r="H26" s="221"/>
      <c r="I26" s="221"/>
      <c r="J26" s="221"/>
      <c r="K26" s="33"/>
      <c r="L26" s="220"/>
      <c r="M26" s="33"/>
      <c r="N26" s="227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7"/>
    </row>
    <row r="28" spans="1:14">
      <c r="A28" s="214" t="s">
        <v>38</v>
      </c>
      <c r="B28" s="215"/>
      <c r="C28" s="49"/>
      <c r="D28" s="49"/>
      <c r="E28" s="49"/>
      <c r="F28" s="49"/>
      <c r="G28" s="49">
        <v>685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102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319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235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1026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110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167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809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145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180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944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4950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7"/>
    </row>
    <row r="41" spans="1:14" ht="15.75" thickBot="1">
      <c r="A41" s="241" t="s">
        <v>133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>
        <v>20369</v>
      </c>
      <c r="M41" s="243"/>
      <c r="N41" s="227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8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39238</v>
      </c>
      <c r="D43" s="60">
        <f t="shared" si="0"/>
        <v>2658</v>
      </c>
      <c r="E43" s="61">
        <f t="shared" si="0"/>
        <v>656</v>
      </c>
      <c r="F43" s="61">
        <f t="shared" si="0"/>
        <v>691</v>
      </c>
      <c r="G43" s="61">
        <f t="shared" si="0"/>
        <v>685</v>
      </c>
      <c r="H43" s="61">
        <f t="shared" si="0"/>
        <v>809</v>
      </c>
      <c r="I43" s="61">
        <f t="shared" si="0"/>
        <v>6611</v>
      </c>
      <c r="J43" s="61">
        <f t="shared" si="0"/>
        <v>1938</v>
      </c>
      <c r="K43" s="62">
        <f t="shared" si="0"/>
        <v>4950</v>
      </c>
      <c r="L43" s="58">
        <f t="shared" si="0"/>
        <v>20369</v>
      </c>
      <c r="M43" s="59">
        <f t="shared" si="0"/>
        <v>0</v>
      </c>
      <c r="N43" s="168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8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39238</v>
      </c>
      <c r="D45" s="65">
        <f t="shared" si="1"/>
        <v>2658</v>
      </c>
      <c r="E45" s="66">
        <f t="shared" si="1"/>
        <v>656</v>
      </c>
      <c r="F45" s="66">
        <f t="shared" si="1"/>
        <v>691</v>
      </c>
      <c r="G45" s="66">
        <f t="shared" si="1"/>
        <v>685</v>
      </c>
      <c r="H45" s="66">
        <f t="shared" si="1"/>
        <v>809</v>
      </c>
      <c r="I45" s="66">
        <f t="shared" si="1"/>
        <v>6611</v>
      </c>
      <c r="J45" s="66">
        <f t="shared" si="1"/>
        <v>1938</v>
      </c>
      <c r="K45" s="67">
        <f t="shared" si="1"/>
        <v>4950</v>
      </c>
      <c r="L45" s="63">
        <f t="shared" si="1"/>
        <v>20369</v>
      </c>
      <c r="M45" s="64">
        <f t="shared" si="1"/>
        <v>0</v>
      </c>
      <c r="N45" s="168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8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11.8</v>
      </c>
      <c r="M48" s="83">
        <v>0</v>
      </c>
      <c r="N48" s="30"/>
    </row>
    <row r="49" spans="1:14" ht="15.75" thickBot="1">
      <c r="A49" s="172"/>
      <c r="B49" s="85"/>
      <c r="C49" s="85"/>
      <c r="D49" s="85"/>
      <c r="E49" s="85"/>
      <c r="F49" s="85"/>
      <c r="G49" s="85"/>
      <c r="H49" s="85"/>
      <c r="I49" s="172"/>
      <c r="J49" s="172"/>
      <c r="K49" s="172"/>
      <c r="L49" s="172"/>
      <c r="M49" s="172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451237</v>
      </c>
      <c r="D50" s="88">
        <f t="shared" si="2"/>
        <v>29503.8</v>
      </c>
      <c r="E50" s="89">
        <f t="shared" si="2"/>
        <v>7281.5999999999995</v>
      </c>
      <c r="F50" s="89">
        <f t="shared" si="2"/>
        <v>7670.0999999999995</v>
      </c>
      <c r="G50" s="89">
        <f t="shared" si="2"/>
        <v>7671.9999999999991</v>
      </c>
      <c r="H50" s="89">
        <f t="shared" si="2"/>
        <v>9060.7999999999993</v>
      </c>
      <c r="I50" s="89">
        <f t="shared" si="2"/>
        <v>74704.3</v>
      </c>
      <c r="J50" s="89">
        <f t="shared" si="2"/>
        <v>21899.4</v>
      </c>
      <c r="K50" s="90">
        <f t="shared" si="2"/>
        <v>56430</v>
      </c>
      <c r="L50" s="86">
        <f t="shared" si="2"/>
        <v>240354.2</v>
      </c>
      <c r="M50" s="91">
        <f t="shared" si="2"/>
        <v>0</v>
      </c>
      <c r="N50" s="92" t="s">
        <v>61</v>
      </c>
    </row>
    <row r="51" spans="1:14" ht="15.75" thickBot="1">
      <c r="A51" s="172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0</v>
      </c>
      <c r="M53" s="102">
        <v>8.6999999999999994E-2</v>
      </c>
      <c r="N53" s="30"/>
    </row>
    <row r="54" spans="1:14" ht="15.75" thickBot="1">
      <c r="A54" s="172"/>
      <c r="B54" s="172"/>
      <c r="C54" s="172"/>
      <c r="D54" s="172"/>
      <c r="E54" s="85"/>
      <c r="F54" s="85"/>
      <c r="G54" s="85"/>
      <c r="H54" s="172"/>
      <c r="I54" s="172"/>
      <c r="J54" s="172"/>
      <c r="K54" s="172"/>
      <c r="L54" s="172"/>
      <c r="M54" s="172"/>
      <c r="N54" s="95"/>
    </row>
    <row r="55" spans="1:14" ht="15.75" thickBot="1">
      <c r="A55" s="56" t="s">
        <v>66</v>
      </c>
      <c r="B55" s="103"/>
      <c r="C55" s="104"/>
      <c r="D55" s="105">
        <f>(D45*D53)</f>
        <v>231.24599999999998</v>
      </c>
      <c r="E55" s="106">
        <f>(E45*E53)</f>
        <v>57.071999999999996</v>
      </c>
      <c r="F55" s="106">
        <f>(F45*F53)</f>
        <v>60.116999999999997</v>
      </c>
      <c r="G55" s="106">
        <f>(G45*G53)</f>
        <v>59.594999999999999</v>
      </c>
      <c r="H55" s="106">
        <f t="shared" ref="H55" si="3">(H45*H53)</f>
        <v>70.382999999999996</v>
      </c>
      <c r="I55" s="106">
        <f>(I45*I53)</f>
        <v>575.15699999999993</v>
      </c>
      <c r="J55" s="106">
        <f>(J45*J53)</f>
        <v>168.60599999999999</v>
      </c>
      <c r="K55" s="107">
        <f>(K45*K53)</f>
        <v>430.65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72"/>
      <c r="B56" s="172"/>
      <c r="C56" s="172"/>
      <c r="D56" s="172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78605</v>
      </c>
      <c r="C57" s="268"/>
      <c r="D57" s="111" t="s">
        <v>68</v>
      </c>
      <c r="E57" s="277">
        <v>44947</v>
      </c>
      <c r="F57" s="277"/>
      <c r="G57" s="277"/>
      <c r="H57" s="277"/>
      <c r="I57" s="278" t="s">
        <v>117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313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78629</v>
      </c>
      <c r="J58" s="258"/>
      <c r="K58" s="258"/>
      <c r="L58" s="258"/>
      <c r="M58" s="258"/>
      <c r="N58" s="258"/>
    </row>
    <row r="59" spans="1:14" ht="15.75" thickBot="1">
      <c r="A59" s="172"/>
      <c r="B59" s="112"/>
      <c r="C59" s="112"/>
      <c r="D59" s="111"/>
      <c r="E59" s="257" t="s">
        <v>71</v>
      </c>
      <c r="F59" s="257"/>
      <c r="G59" s="257"/>
      <c r="H59" s="257"/>
      <c r="I59" s="258">
        <v>78629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78292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72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905813.2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78629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1652.826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72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907466.02599999995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72"/>
      <c r="B66" s="113"/>
      <c r="C66" s="113"/>
      <c r="D66" s="172"/>
      <c r="E66" s="260" t="s">
        <v>82</v>
      </c>
      <c r="F66" s="260"/>
      <c r="G66" s="260"/>
      <c r="H66" s="260"/>
      <c r="I66" s="261">
        <v>43582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11.590788662954068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72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78629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140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44947</v>
      </c>
      <c r="B72" s="266"/>
      <c r="C72" s="266"/>
      <c r="D72" s="172"/>
      <c r="E72" s="260" t="s">
        <v>91</v>
      </c>
      <c r="F72" s="260"/>
      <c r="G72" s="260"/>
      <c r="H72" s="260"/>
      <c r="I72" s="261">
        <v>-68166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72"/>
      <c r="E73" s="172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72"/>
      <c r="E74" s="260" t="s">
        <v>92</v>
      </c>
      <c r="F74" s="260"/>
      <c r="G74" s="260"/>
      <c r="H74" s="260"/>
      <c r="I74" s="261">
        <f>(I66+I67+I68+I69+I70+I72+I75+I71)</f>
        <v>54045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72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72"/>
      <c r="E76" s="172"/>
      <c r="F76" s="119"/>
      <c r="G76" s="169"/>
      <c r="H76" s="169"/>
      <c r="I76" s="170"/>
      <c r="J76" s="170"/>
      <c r="K76" s="170"/>
      <c r="L76" s="170"/>
      <c r="M76" s="170"/>
      <c r="N76" s="122"/>
    </row>
    <row r="77" spans="1:14">
      <c r="A77" s="263" t="s">
        <v>117</v>
      </c>
      <c r="B77" s="263"/>
      <c r="C77" s="263"/>
      <c r="D77" s="172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39300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14553</v>
      </c>
      <c r="J80" s="258"/>
      <c r="K80" s="258"/>
      <c r="L80" s="258"/>
      <c r="M80" s="258"/>
      <c r="N80" s="258"/>
    </row>
    <row r="81" spans="1:14">
      <c r="A81" s="172"/>
      <c r="B81" s="172"/>
      <c r="C81" s="172"/>
      <c r="D81" s="126"/>
      <c r="E81" s="257" t="s">
        <v>98</v>
      </c>
      <c r="F81" s="257"/>
      <c r="G81" s="257"/>
      <c r="H81" s="257"/>
      <c r="I81" s="258">
        <v>140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313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71"/>
      <c r="F84" s="171"/>
      <c r="G84" s="171"/>
      <c r="H84" s="171"/>
      <c r="I84" s="167"/>
      <c r="J84" s="167"/>
      <c r="K84" s="167"/>
      <c r="L84" s="167"/>
      <c r="M84" s="167"/>
      <c r="N84" s="167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54306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71"/>
      <c r="F86" s="171"/>
      <c r="G86" s="171"/>
      <c r="H86" s="171"/>
      <c r="I86" s="167"/>
      <c r="J86" s="167"/>
      <c r="K86" s="167"/>
      <c r="L86" s="167"/>
      <c r="M86" s="167"/>
      <c r="N86" s="167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261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17" header="0.3" footer="0.17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134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2250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21592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2745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4598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2134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5878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2069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1635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1935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384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310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931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128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132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206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220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118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261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127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188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197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469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689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102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320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243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996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126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168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770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136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182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867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4707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8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39197</v>
      </c>
      <c r="D43" s="60">
        <f t="shared" si="0"/>
        <v>2658</v>
      </c>
      <c r="E43" s="61">
        <f t="shared" si="0"/>
        <v>665</v>
      </c>
      <c r="F43" s="61">
        <f t="shared" si="0"/>
        <v>694</v>
      </c>
      <c r="G43" s="61">
        <f t="shared" si="0"/>
        <v>689</v>
      </c>
      <c r="H43" s="61">
        <f t="shared" si="0"/>
        <v>770</v>
      </c>
      <c r="I43" s="61">
        <f t="shared" si="0"/>
        <v>6498</v>
      </c>
      <c r="J43" s="61">
        <f t="shared" si="0"/>
        <v>1935</v>
      </c>
      <c r="K43" s="62">
        <f t="shared" si="0"/>
        <v>4707</v>
      </c>
      <c r="L43" s="58">
        <f t="shared" si="0"/>
        <v>0</v>
      </c>
      <c r="M43" s="59">
        <f t="shared" si="0"/>
        <v>0</v>
      </c>
      <c r="N43" s="168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8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39197</v>
      </c>
      <c r="D45" s="65">
        <f t="shared" si="1"/>
        <v>2658</v>
      </c>
      <c r="E45" s="66">
        <f t="shared" si="1"/>
        <v>665</v>
      </c>
      <c r="F45" s="66">
        <f t="shared" si="1"/>
        <v>694</v>
      </c>
      <c r="G45" s="66">
        <f t="shared" si="1"/>
        <v>689</v>
      </c>
      <c r="H45" s="66">
        <f t="shared" si="1"/>
        <v>770</v>
      </c>
      <c r="I45" s="66">
        <f t="shared" si="1"/>
        <v>6498</v>
      </c>
      <c r="J45" s="66">
        <f t="shared" si="1"/>
        <v>1935</v>
      </c>
      <c r="K45" s="67">
        <f t="shared" si="1"/>
        <v>4707</v>
      </c>
      <c r="L45" s="63">
        <f t="shared" si="1"/>
        <v>0</v>
      </c>
      <c r="M45" s="64">
        <f t="shared" si="1"/>
        <v>0</v>
      </c>
      <c r="N45" s="168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8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72"/>
      <c r="B49" s="85"/>
      <c r="C49" s="85"/>
      <c r="D49" s="85"/>
      <c r="E49" s="85"/>
      <c r="F49" s="85"/>
      <c r="G49" s="85"/>
      <c r="H49" s="85"/>
      <c r="I49" s="172"/>
      <c r="J49" s="172"/>
      <c r="K49" s="172"/>
      <c r="L49" s="172"/>
      <c r="M49" s="172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450765.5</v>
      </c>
      <c r="D50" s="88">
        <f t="shared" si="2"/>
        <v>29503.8</v>
      </c>
      <c r="E50" s="89">
        <f t="shared" si="2"/>
        <v>7381.5</v>
      </c>
      <c r="F50" s="89">
        <f t="shared" si="2"/>
        <v>7703.4</v>
      </c>
      <c r="G50" s="89">
        <f t="shared" si="2"/>
        <v>7716.7999999999993</v>
      </c>
      <c r="H50" s="89">
        <f t="shared" si="2"/>
        <v>8624</v>
      </c>
      <c r="I50" s="89">
        <f t="shared" si="2"/>
        <v>73427.400000000009</v>
      </c>
      <c r="J50" s="89">
        <f t="shared" si="2"/>
        <v>21865.5</v>
      </c>
      <c r="K50" s="90">
        <f t="shared" si="2"/>
        <v>53659.8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72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72"/>
      <c r="B54" s="172"/>
      <c r="C54" s="172"/>
      <c r="D54" s="172"/>
      <c r="E54" s="85"/>
      <c r="F54" s="85"/>
      <c r="G54" s="85"/>
      <c r="H54" s="172"/>
      <c r="I54" s="172"/>
      <c r="J54" s="172"/>
      <c r="K54" s="172"/>
      <c r="L54" s="172"/>
      <c r="M54" s="172"/>
      <c r="N54" s="95"/>
    </row>
    <row r="55" spans="1:14" ht="15.75" thickBot="1">
      <c r="A55" s="56" t="s">
        <v>66</v>
      </c>
      <c r="B55" s="103"/>
      <c r="C55" s="104"/>
      <c r="D55" s="105">
        <f>(D45*D53)</f>
        <v>231.24599999999998</v>
      </c>
      <c r="E55" s="106">
        <f>(E45*E53)</f>
        <v>57.854999999999997</v>
      </c>
      <c r="F55" s="106">
        <f>(F45*F53)</f>
        <v>60.377999999999993</v>
      </c>
      <c r="G55" s="106">
        <f>(G45*G53)</f>
        <v>59.942999999999998</v>
      </c>
      <c r="H55" s="106">
        <f t="shared" ref="H55" si="3">(H45*H53)</f>
        <v>66.989999999999995</v>
      </c>
      <c r="I55" s="106">
        <f>(I45*I53)</f>
        <v>565.32599999999991</v>
      </c>
      <c r="J55" s="106">
        <f>(J45*J53)</f>
        <v>168.345</v>
      </c>
      <c r="K55" s="107">
        <f>(K45*K53)</f>
        <v>409.50899999999996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72"/>
      <c r="B56" s="172"/>
      <c r="C56" s="172"/>
      <c r="D56" s="172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57813</v>
      </c>
      <c r="C57" s="268"/>
      <c r="D57" s="111" t="s">
        <v>68</v>
      </c>
      <c r="E57" s="277">
        <v>44948</v>
      </c>
      <c r="F57" s="277"/>
      <c r="G57" s="277"/>
      <c r="H57" s="277"/>
      <c r="I57" s="278" t="s">
        <v>104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357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57801</v>
      </c>
      <c r="J58" s="258"/>
      <c r="K58" s="258"/>
      <c r="L58" s="258"/>
      <c r="M58" s="258"/>
      <c r="N58" s="258"/>
    </row>
    <row r="59" spans="1:14" ht="15.75" thickBot="1">
      <c r="A59" s="172"/>
      <c r="B59" s="112"/>
      <c r="C59" s="112"/>
      <c r="D59" s="111"/>
      <c r="E59" s="257" t="s">
        <v>71</v>
      </c>
      <c r="F59" s="257"/>
      <c r="G59" s="257"/>
      <c r="H59" s="257"/>
      <c r="I59" s="258">
        <v>57801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57456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72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660647.70000000007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57801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1619.5919999999999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72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662267.29200000002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72"/>
      <c r="B66" s="113"/>
      <c r="C66" s="113"/>
      <c r="D66" s="172"/>
      <c r="E66" s="260" t="s">
        <v>82</v>
      </c>
      <c r="F66" s="260"/>
      <c r="G66" s="260"/>
      <c r="H66" s="260"/>
      <c r="I66" s="261">
        <v>68166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11.526512322472849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72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57801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280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44948</v>
      </c>
      <c r="B72" s="266"/>
      <c r="C72" s="266"/>
      <c r="D72" s="172"/>
      <c r="E72" s="260" t="s">
        <v>91</v>
      </c>
      <c r="F72" s="260"/>
      <c r="G72" s="260"/>
      <c r="H72" s="260"/>
      <c r="I72" s="261">
        <v>-57188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72"/>
      <c r="E73" s="172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72"/>
      <c r="E74" s="260" t="s">
        <v>92</v>
      </c>
      <c r="F74" s="260"/>
      <c r="G74" s="260"/>
      <c r="H74" s="260"/>
      <c r="I74" s="261">
        <f>(I66+I67+I68+I69+I70+I72+I75+I71)</f>
        <v>68779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72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72"/>
      <c r="E76" s="172"/>
      <c r="F76" s="119"/>
      <c r="G76" s="169"/>
      <c r="H76" s="169"/>
      <c r="I76" s="170"/>
      <c r="J76" s="170"/>
      <c r="K76" s="170"/>
      <c r="L76" s="170"/>
      <c r="M76" s="170"/>
      <c r="N76" s="122"/>
    </row>
    <row r="77" spans="1:14">
      <c r="A77" s="263" t="s">
        <v>104</v>
      </c>
      <c r="B77" s="263"/>
      <c r="C77" s="263"/>
      <c r="D77" s="172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42300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25804</v>
      </c>
      <c r="J80" s="258"/>
      <c r="K80" s="258"/>
      <c r="L80" s="258"/>
      <c r="M80" s="258"/>
      <c r="N80" s="258"/>
    </row>
    <row r="81" spans="1:14">
      <c r="A81" s="172"/>
      <c r="B81" s="172"/>
      <c r="C81" s="172"/>
      <c r="D81" s="126"/>
      <c r="E81" s="257" t="s">
        <v>98</v>
      </c>
      <c r="F81" s="257"/>
      <c r="G81" s="257"/>
      <c r="H81" s="257"/>
      <c r="I81" s="258">
        <v>280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357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71"/>
      <c r="F84" s="171"/>
      <c r="G84" s="171"/>
      <c r="H84" s="171"/>
      <c r="I84" s="167"/>
      <c r="J84" s="167"/>
      <c r="K84" s="167"/>
      <c r="L84" s="167"/>
      <c r="M84" s="167"/>
      <c r="N84" s="167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68741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71"/>
      <c r="F86" s="171"/>
      <c r="G86" s="171"/>
      <c r="H86" s="171"/>
      <c r="I86" s="167"/>
      <c r="J86" s="167"/>
      <c r="K86" s="167"/>
      <c r="L86" s="167"/>
      <c r="M86" s="167"/>
      <c r="N86" s="167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-38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17" header="0.3" footer="0.17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135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2095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21427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3007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4336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2047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6150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2128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1618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1837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388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309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920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129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133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207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229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114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260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126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207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194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490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659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103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315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225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1010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0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140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795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178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179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846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4718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68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39062</v>
      </c>
      <c r="D43" s="60">
        <f t="shared" si="0"/>
        <v>2586</v>
      </c>
      <c r="E43" s="61">
        <f t="shared" si="0"/>
        <v>643</v>
      </c>
      <c r="F43" s="61">
        <f t="shared" si="0"/>
        <v>697</v>
      </c>
      <c r="G43" s="61">
        <f t="shared" si="0"/>
        <v>659</v>
      </c>
      <c r="H43" s="61">
        <f t="shared" si="0"/>
        <v>795</v>
      </c>
      <c r="I43" s="61">
        <f t="shared" si="0"/>
        <v>6522</v>
      </c>
      <c r="J43" s="61">
        <f t="shared" si="0"/>
        <v>1837</v>
      </c>
      <c r="K43" s="62">
        <f t="shared" si="0"/>
        <v>4718</v>
      </c>
      <c r="L43" s="58">
        <f t="shared" si="0"/>
        <v>0</v>
      </c>
      <c r="M43" s="59">
        <f t="shared" si="0"/>
        <v>0</v>
      </c>
      <c r="N43" s="168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8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39062</v>
      </c>
      <c r="D45" s="65">
        <f t="shared" si="1"/>
        <v>2586</v>
      </c>
      <c r="E45" s="66">
        <f t="shared" si="1"/>
        <v>643</v>
      </c>
      <c r="F45" s="66">
        <f t="shared" si="1"/>
        <v>697</v>
      </c>
      <c r="G45" s="66">
        <f t="shared" si="1"/>
        <v>659</v>
      </c>
      <c r="H45" s="66">
        <f t="shared" si="1"/>
        <v>795</v>
      </c>
      <c r="I45" s="66">
        <f t="shared" si="1"/>
        <v>6522</v>
      </c>
      <c r="J45" s="66">
        <f t="shared" si="1"/>
        <v>1837</v>
      </c>
      <c r="K45" s="67">
        <f t="shared" si="1"/>
        <v>4718</v>
      </c>
      <c r="L45" s="63">
        <f t="shared" si="1"/>
        <v>0</v>
      </c>
      <c r="M45" s="64">
        <f t="shared" si="1"/>
        <v>0</v>
      </c>
      <c r="N45" s="168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8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72"/>
      <c r="B49" s="85"/>
      <c r="C49" s="85"/>
      <c r="D49" s="85"/>
      <c r="E49" s="85"/>
      <c r="F49" s="85"/>
      <c r="G49" s="85"/>
      <c r="H49" s="85"/>
      <c r="I49" s="172"/>
      <c r="J49" s="172"/>
      <c r="K49" s="172"/>
      <c r="L49" s="172"/>
      <c r="M49" s="172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449213</v>
      </c>
      <c r="D50" s="88">
        <f t="shared" si="2"/>
        <v>28704.6</v>
      </c>
      <c r="E50" s="89">
        <f t="shared" si="2"/>
        <v>7137.3</v>
      </c>
      <c r="F50" s="89">
        <f t="shared" si="2"/>
        <v>7736.7</v>
      </c>
      <c r="G50" s="89">
        <f t="shared" si="2"/>
        <v>7380.7999999999993</v>
      </c>
      <c r="H50" s="89">
        <f t="shared" si="2"/>
        <v>8904</v>
      </c>
      <c r="I50" s="89">
        <f t="shared" si="2"/>
        <v>73698.600000000006</v>
      </c>
      <c r="J50" s="89">
        <f t="shared" si="2"/>
        <v>20758.100000000002</v>
      </c>
      <c r="K50" s="90">
        <f t="shared" si="2"/>
        <v>53785.200000000004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72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72"/>
      <c r="B54" s="172"/>
      <c r="C54" s="172"/>
      <c r="D54" s="172"/>
      <c r="E54" s="85"/>
      <c r="F54" s="85"/>
      <c r="G54" s="85"/>
      <c r="H54" s="172"/>
      <c r="I54" s="172"/>
      <c r="J54" s="172"/>
      <c r="K54" s="172"/>
      <c r="L54" s="172"/>
      <c r="M54" s="172"/>
      <c r="N54" s="95"/>
    </row>
    <row r="55" spans="1:14" ht="15.75" thickBot="1">
      <c r="A55" s="56" t="s">
        <v>66</v>
      </c>
      <c r="B55" s="103"/>
      <c r="C55" s="104"/>
      <c r="D55" s="105">
        <f>(D45*D53)</f>
        <v>224.98199999999997</v>
      </c>
      <c r="E55" s="106">
        <f>(E45*E53)</f>
        <v>55.940999999999995</v>
      </c>
      <c r="F55" s="106">
        <f>(F45*F53)</f>
        <v>60.638999999999996</v>
      </c>
      <c r="G55" s="106">
        <f>(G45*G53)</f>
        <v>57.332999999999998</v>
      </c>
      <c r="H55" s="106">
        <f t="shared" ref="H55" si="3">(H45*H53)</f>
        <v>69.164999999999992</v>
      </c>
      <c r="I55" s="106">
        <f>(I45*I53)</f>
        <v>567.41399999999999</v>
      </c>
      <c r="J55" s="106">
        <f>(J45*J53)</f>
        <v>159.81899999999999</v>
      </c>
      <c r="K55" s="107">
        <f>(K45*K53)</f>
        <v>410.46599999999995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72"/>
      <c r="B56" s="172"/>
      <c r="C56" s="172"/>
      <c r="D56" s="172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57519</v>
      </c>
      <c r="C57" s="268"/>
      <c r="D57" s="111" t="s">
        <v>68</v>
      </c>
      <c r="E57" s="277">
        <v>44949</v>
      </c>
      <c r="F57" s="277"/>
      <c r="G57" s="277"/>
      <c r="H57" s="277"/>
      <c r="I57" s="278" t="s">
        <v>107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368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57531</v>
      </c>
      <c r="J58" s="258"/>
      <c r="K58" s="258"/>
      <c r="L58" s="258"/>
      <c r="M58" s="258"/>
      <c r="N58" s="258"/>
    </row>
    <row r="59" spans="1:14" ht="15.75" thickBot="1">
      <c r="A59" s="172"/>
      <c r="B59" s="112"/>
      <c r="C59" s="112"/>
      <c r="D59" s="111"/>
      <c r="E59" s="257" t="s">
        <v>71</v>
      </c>
      <c r="F59" s="257"/>
      <c r="G59" s="257"/>
      <c r="H59" s="257"/>
      <c r="I59" s="258">
        <v>57531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57151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72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657318.29999999993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57531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1605.7589999999998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72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658924.05899999989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72"/>
      <c r="B66" s="113"/>
      <c r="C66" s="113"/>
      <c r="D66" s="172"/>
      <c r="E66" s="260" t="s">
        <v>82</v>
      </c>
      <c r="F66" s="260"/>
      <c r="G66" s="260"/>
      <c r="H66" s="260"/>
      <c r="I66" s="261">
        <v>57188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11.529528074749347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72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57531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462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44949</v>
      </c>
      <c r="B72" s="266"/>
      <c r="C72" s="266"/>
      <c r="D72" s="172"/>
      <c r="E72" s="260" t="s">
        <v>91</v>
      </c>
      <c r="F72" s="260"/>
      <c r="G72" s="260"/>
      <c r="H72" s="260"/>
      <c r="I72" s="261">
        <v>-51555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72"/>
      <c r="E73" s="172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72"/>
      <c r="E74" s="260" t="s">
        <v>92</v>
      </c>
      <c r="F74" s="260"/>
      <c r="G74" s="260"/>
      <c r="H74" s="260"/>
      <c r="I74" s="261">
        <f>(I66+I67+I68+I69+I70+I72+I75+I71)</f>
        <v>63164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72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72"/>
      <c r="E76" s="172"/>
      <c r="F76" s="119"/>
      <c r="G76" s="169"/>
      <c r="H76" s="169"/>
      <c r="I76" s="170"/>
      <c r="J76" s="170"/>
      <c r="K76" s="170"/>
      <c r="L76" s="170"/>
      <c r="M76" s="170"/>
      <c r="N76" s="122"/>
    </row>
    <row r="77" spans="1:14">
      <c r="A77" s="263" t="s">
        <v>107</v>
      </c>
      <c r="B77" s="263"/>
      <c r="C77" s="263"/>
      <c r="D77" s="172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42900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252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20298</v>
      </c>
      <c r="J80" s="258"/>
      <c r="K80" s="258"/>
      <c r="L80" s="258"/>
      <c r="M80" s="258"/>
      <c r="N80" s="258"/>
    </row>
    <row r="81" spans="1:14">
      <c r="A81" s="172"/>
      <c r="B81" s="172"/>
      <c r="C81" s="172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368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71"/>
      <c r="F84" s="171"/>
      <c r="G84" s="171"/>
      <c r="H84" s="171"/>
      <c r="I84" s="167"/>
      <c r="J84" s="167"/>
      <c r="K84" s="167"/>
      <c r="L84" s="167"/>
      <c r="M84" s="167"/>
      <c r="N84" s="167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64028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71"/>
      <c r="F86" s="171"/>
      <c r="G86" s="171"/>
      <c r="H86" s="171"/>
      <c r="I86" s="167"/>
      <c r="J86" s="167"/>
      <c r="K86" s="167"/>
      <c r="L86" s="167"/>
      <c r="M86" s="167"/>
      <c r="N86" s="167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864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17" header="0.3" footer="0.17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136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2260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21689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2939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4511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2289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6152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2050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1617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1971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398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288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974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123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148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203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228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125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260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132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122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192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189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493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675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104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316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230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1002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203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171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780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151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178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911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4775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224"/>
      <c r="B42" s="224"/>
      <c r="C42" s="224"/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26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39840</v>
      </c>
      <c r="D43" s="60">
        <f t="shared" si="0"/>
        <v>2918</v>
      </c>
      <c r="E43" s="61">
        <f t="shared" si="0"/>
        <v>650</v>
      </c>
      <c r="F43" s="61">
        <f t="shared" si="0"/>
        <v>686</v>
      </c>
      <c r="G43" s="61">
        <f t="shared" si="0"/>
        <v>675</v>
      </c>
      <c r="H43" s="61">
        <f t="shared" si="0"/>
        <v>780</v>
      </c>
      <c r="I43" s="61">
        <f t="shared" si="0"/>
        <v>6554</v>
      </c>
      <c r="J43" s="61">
        <f t="shared" si="0"/>
        <v>1971</v>
      </c>
      <c r="K43" s="62">
        <f t="shared" si="0"/>
        <v>4775</v>
      </c>
      <c r="L43" s="58">
        <f t="shared" si="0"/>
        <v>0</v>
      </c>
      <c r="M43" s="59">
        <f t="shared" si="0"/>
        <v>0</v>
      </c>
      <c r="N43" s="168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68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39840</v>
      </c>
      <c r="D45" s="65">
        <f t="shared" si="1"/>
        <v>2918</v>
      </c>
      <c r="E45" s="66">
        <f t="shared" si="1"/>
        <v>650</v>
      </c>
      <c r="F45" s="66">
        <f t="shared" si="1"/>
        <v>686</v>
      </c>
      <c r="G45" s="66">
        <f t="shared" si="1"/>
        <v>675</v>
      </c>
      <c r="H45" s="66">
        <f t="shared" si="1"/>
        <v>780</v>
      </c>
      <c r="I45" s="66">
        <f t="shared" si="1"/>
        <v>6554</v>
      </c>
      <c r="J45" s="66">
        <f t="shared" si="1"/>
        <v>1971</v>
      </c>
      <c r="K45" s="67">
        <f t="shared" si="1"/>
        <v>4775</v>
      </c>
      <c r="L45" s="63">
        <f t="shared" si="1"/>
        <v>0</v>
      </c>
      <c r="M45" s="64">
        <f t="shared" si="1"/>
        <v>0</v>
      </c>
      <c r="N45" s="168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68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72"/>
      <c r="B49" s="85"/>
      <c r="C49" s="85"/>
      <c r="D49" s="85"/>
      <c r="E49" s="85"/>
      <c r="F49" s="85"/>
      <c r="G49" s="85"/>
      <c r="H49" s="85"/>
      <c r="I49" s="172"/>
      <c r="J49" s="172"/>
      <c r="K49" s="172"/>
      <c r="L49" s="172"/>
      <c r="M49" s="172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458160</v>
      </c>
      <c r="D50" s="88">
        <f t="shared" si="2"/>
        <v>32389.8</v>
      </c>
      <c r="E50" s="89">
        <f t="shared" si="2"/>
        <v>7215</v>
      </c>
      <c r="F50" s="89">
        <f t="shared" si="2"/>
        <v>7614.5999999999995</v>
      </c>
      <c r="G50" s="89">
        <f t="shared" si="2"/>
        <v>7559.9999999999991</v>
      </c>
      <c r="H50" s="89">
        <f t="shared" si="2"/>
        <v>8736</v>
      </c>
      <c r="I50" s="89">
        <f t="shared" si="2"/>
        <v>74060.200000000012</v>
      </c>
      <c r="J50" s="89">
        <f t="shared" si="2"/>
        <v>22272.300000000003</v>
      </c>
      <c r="K50" s="90">
        <f t="shared" si="2"/>
        <v>54435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72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72"/>
      <c r="B54" s="172"/>
      <c r="C54" s="172"/>
      <c r="D54" s="172"/>
      <c r="E54" s="85"/>
      <c r="F54" s="85"/>
      <c r="G54" s="85"/>
      <c r="H54" s="172"/>
      <c r="I54" s="172"/>
      <c r="J54" s="172"/>
      <c r="K54" s="172"/>
      <c r="L54" s="172"/>
      <c r="M54" s="172"/>
      <c r="N54" s="95"/>
    </row>
    <row r="55" spans="1:14" ht="15.75" thickBot="1">
      <c r="A55" s="56" t="s">
        <v>66</v>
      </c>
      <c r="B55" s="103"/>
      <c r="C55" s="104"/>
      <c r="D55" s="105">
        <f>(D45*D53)</f>
        <v>253.86599999999999</v>
      </c>
      <c r="E55" s="106">
        <f>(E45*E53)</f>
        <v>56.55</v>
      </c>
      <c r="F55" s="106">
        <f>(F45*F53)</f>
        <v>59.681999999999995</v>
      </c>
      <c r="G55" s="106">
        <f>(G45*G53)</f>
        <v>58.724999999999994</v>
      </c>
      <c r="H55" s="106">
        <f t="shared" ref="H55" si="3">(H45*H53)</f>
        <v>67.86</v>
      </c>
      <c r="I55" s="106">
        <f>(I45*I53)</f>
        <v>570.19799999999998</v>
      </c>
      <c r="J55" s="106">
        <f>(J45*J53)</f>
        <v>171.47699999999998</v>
      </c>
      <c r="K55" s="107">
        <f>(K45*K53)</f>
        <v>415.42499999999995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72"/>
      <c r="B56" s="172"/>
      <c r="C56" s="172"/>
      <c r="D56" s="172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58849</v>
      </c>
      <c r="C57" s="268"/>
      <c r="D57" s="111" t="s">
        <v>68</v>
      </c>
      <c r="E57" s="277">
        <v>44950</v>
      </c>
      <c r="F57" s="277"/>
      <c r="G57" s="277"/>
      <c r="H57" s="277"/>
      <c r="I57" s="278" t="s">
        <v>109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312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58852</v>
      </c>
      <c r="J58" s="258"/>
      <c r="K58" s="258"/>
      <c r="L58" s="258"/>
      <c r="M58" s="258"/>
      <c r="N58" s="258"/>
    </row>
    <row r="59" spans="1:14" ht="15.75" thickBot="1">
      <c r="A59" s="172"/>
      <c r="B59" s="112"/>
      <c r="C59" s="112"/>
      <c r="D59" s="111"/>
      <c r="E59" s="257" t="s">
        <v>71</v>
      </c>
      <c r="F59" s="257"/>
      <c r="G59" s="257"/>
      <c r="H59" s="257"/>
      <c r="I59" s="258">
        <v>58852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58537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72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672442.9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58852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1653.7829999999997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72"/>
      <c r="B64" s="113"/>
      <c r="C64" s="113"/>
      <c r="D64" s="111"/>
      <c r="E64" s="257" t="s">
        <v>79</v>
      </c>
      <c r="F64" s="257"/>
      <c r="G64" s="257"/>
      <c r="H64" s="257"/>
      <c r="I64" s="258">
        <v>37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674096.68300000008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72"/>
      <c r="B66" s="113"/>
      <c r="C66" s="113"/>
      <c r="D66" s="172"/>
      <c r="E66" s="260" t="s">
        <v>82</v>
      </c>
      <c r="F66" s="260"/>
      <c r="G66" s="260"/>
      <c r="H66" s="260"/>
      <c r="I66" s="261">
        <v>51555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11.51573676478125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72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58852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286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44950</v>
      </c>
      <c r="B72" s="266"/>
      <c r="C72" s="266"/>
      <c r="D72" s="172"/>
      <c r="E72" s="260" t="s">
        <v>91</v>
      </c>
      <c r="F72" s="260"/>
      <c r="G72" s="260"/>
      <c r="H72" s="260"/>
      <c r="I72" s="261">
        <v>-50700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72"/>
      <c r="E73" s="172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72"/>
      <c r="E74" s="260" t="s">
        <v>92</v>
      </c>
      <c r="F74" s="260"/>
      <c r="G74" s="260"/>
      <c r="H74" s="260"/>
      <c r="I74" s="261">
        <f>(I66+I67+I68+I69+I70+I72+I75+I71)</f>
        <v>59744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72"/>
      <c r="E75" s="260" t="s">
        <v>93</v>
      </c>
      <c r="F75" s="260"/>
      <c r="G75" s="260"/>
      <c r="H75" s="260"/>
      <c r="I75" s="261">
        <f>(I64+I65)</f>
        <v>37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72"/>
      <c r="E76" s="172"/>
      <c r="F76" s="119"/>
      <c r="G76" s="169"/>
      <c r="H76" s="169"/>
      <c r="I76" s="170"/>
      <c r="J76" s="170"/>
      <c r="K76" s="170"/>
      <c r="L76" s="170"/>
      <c r="M76" s="170"/>
      <c r="N76" s="122"/>
    </row>
    <row r="77" spans="1:14">
      <c r="A77" s="263" t="s">
        <v>109</v>
      </c>
      <c r="B77" s="263"/>
      <c r="C77" s="263"/>
      <c r="D77" s="172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39650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36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20473</v>
      </c>
      <c r="J80" s="258"/>
      <c r="K80" s="258"/>
      <c r="L80" s="258"/>
      <c r="M80" s="258"/>
      <c r="N80" s="258"/>
    </row>
    <row r="81" spans="1:14">
      <c r="A81" s="172"/>
      <c r="B81" s="172"/>
      <c r="C81" s="172"/>
      <c r="D81" s="126"/>
      <c r="E81" s="257" t="s">
        <v>98</v>
      </c>
      <c r="F81" s="257"/>
      <c r="G81" s="257"/>
      <c r="H81" s="257"/>
      <c r="I81" s="258">
        <v>250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312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71"/>
      <c r="F84" s="171"/>
      <c r="G84" s="171"/>
      <c r="H84" s="171"/>
      <c r="I84" s="167"/>
      <c r="J84" s="167"/>
      <c r="K84" s="167"/>
      <c r="L84" s="167"/>
      <c r="M84" s="167"/>
      <c r="N84" s="167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60721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71"/>
      <c r="F86" s="171"/>
      <c r="G86" s="171"/>
      <c r="H86" s="171"/>
      <c r="I86" s="167"/>
      <c r="J86" s="167"/>
      <c r="K86" s="167"/>
      <c r="L86" s="167"/>
      <c r="M86" s="167"/>
      <c r="N86" s="167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977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18" header="0.3" footer="0.17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9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137</v>
      </c>
    </row>
    <row r="2" spans="1:14" ht="15.75" thickBot="1">
      <c r="A2" s="280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12" t="s">
        <v>15</v>
      </c>
      <c r="B3" s="211"/>
      <c r="C3" s="14">
        <v>2115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" t="s">
        <v>16</v>
      </c>
      <c r="B4" s="215"/>
      <c r="C4" s="23">
        <v>22019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" t="s">
        <v>17</v>
      </c>
      <c r="B5" s="215"/>
      <c r="C5" s="23">
        <v>3201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" t="s">
        <v>18</v>
      </c>
      <c r="B6" s="215"/>
      <c r="C6" s="23">
        <v>4394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" t="s">
        <v>19</v>
      </c>
      <c r="B7" s="215"/>
      <c r="C7" s="23">
        <v>2153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31" t="s">
        <v>20</v>
      </c>
      <c r="B8" s="219"/>
      <c r="C8" s="33">
        <v>5985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40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12" t="s">
        <v>21</v>
      </c>
      <c r="B10" s="211"/>
      <c r="C10" s="45"/>
      <c r="D10" s="45"/>
      <c r="E10" s="45"/>
      <c r="F10" s="45"/>
      <c r="G10" s="45"/>
      <c r="H10" s="45"/>
      <c r="I10" s="45">
        <v>2077</v>
      </c>
      <c r="J10" s="45"/>
      <c r="K10" s="14"/>
      <c r="L10" s="212"/>
      <c r="M10" s="14"/>
      <c r="N10" s="275" t="s">
        <v>22</v>
      </c>
    </row>
    <row r="11" spans="1:14">
      <c r="A11" s="21" t="s">
        <v>23</v>
      </c>
      <c r="B11" s="215"/>
      <c r="C11" s="49"/>
      <c r="D11" s="49"/>
      <c r="E11" s="49"/>
      <c r="F11" s="49"/>
      <c r="G11" s="49"/>
      <c r="H11" s="49"/>
      <c r="I11" s="49">
        <v>1663</v>
      </c>
      <c r="J11" s="49"/>
      <c r="K11" s="23"/>
      <c r="L11" s="216"/>
      <c r="M11" s="23"/>
      <c r="N11" s="275"/>
    </row>
    <row r="12" spans="1:14">
      <c r="A12" s="21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1928</v>
      </c>
      <c r="K12" s="23"/>
      <c r="L12" s="216"/>
      <c r="M12" s="23"/>
      <c r="N12" s="275"/>
    </row>
    <row r="13" spans="1:14">
      <c r="A13" s="21" t="s">
        <v>25</v>
      </c>
      <c r="B13" s="215"/>
      <c r="C13" s="49"/>
      <c r="D13" s="49"/>
      <c r="E13" s="49"/>
      <c r="F13" s="49">
        <v>395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" t="s">
        <v>26</v>
      </c>
      <c r="B14" s="215"/>
      <c r="C14" s="49"/>
      <c r="D14" s="49"/>
      <c r="E14" s="49"/>
      <c r="F14" s="49">
        <v>293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" t="s">
        <v>27</v>
      </c>
      <c r="B15" s="215"/>
      <c r="C15" s="49"/>
      <c r="D15" s="49"/>
      <c r="E15" s="49"/>
      <c r="F15" s="228"/>
      <c r="G15" s="49"/>
      <c r="H15" s="49"/>
      <c r="I15" s="49">
        <v>902</v>
      </c>
      <c r="J15" s="49"/>
      <c r="K15" s="23"/>
      <c r="L15" s="216"/>
      <c r="M15" s="23"/>
      <c r="N15" s="275"/>
    </row>
    <row r="16" spans="1:14">
      <c r="A16" s="21" t="s">
        <v>28</v>
      </c>
      <c r="B16" s="215"/>
      <c r="C16" s="49"/>
      <c r="D16" s="49">
        <v>128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" t="s">
        <v>29</v>
      </c>
      <c r="B17" s="215"/>
      <c r="C17" s="49"/>
      <c r="D17" s="49">
        <v>129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" t="s">
        <v>30</v>
      </c>
      <c r="B18" s="215"/>
      <c r="C18" s="49"/>
      <c r="D18" s="49">
        <v>199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" t="s">
        <v>31</v>
      </c>
      <c r="B19" s="215"/>
      <c r="C19" s="49"/>
      <c r="D19" s="49">
        <v>234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" t="s">
        <v>32</v>
      </c>
      <c r="B20" s="215"/>
      <c r="C20" s="49"/>
      <c r="D20" s="49">
        <v>113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" t="s">
        <v>33</v>
      </c>
      <c r="B21" s="215"/>
      <c r="C21" s="49"/>
      <c r="D21" s="49">
        <v>266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" t="s">
        <v>34</v>
      </c>
      <c r="B22" s="215"/>
      <c r="C22" s="49"/>
      <c r="D22" s="49">
        <v>121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" t="s">
        <v>36</v>
      </c>
      <c r="B24" s="215"/>
      <c r="C24" s="49"/>
      <c r="D24" s="49">
        <v>205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47" t="s">
        <v>37</v>
      </c>
      <c r="B25" s="230"/>
      <c r="C25" s="231"/>
      <c r="D25" s="231">
        <v>188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76" t="s">
        <v>49</v>
      </c>
      <c r="B26" s="219"/>
      <c r="C26" s="221"/>
      <c r="D26" s="221">
        <v>488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54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" t="s">
        <v>38</v>
      </c>
      <c r="B28" s="215"/>
      <c r="C28" s="49"/>
      <c r="D28" s="49"/>
      <c r="E28" s="49"/>
      <c r="F28" s="49"/>
      <c r="G28" s="49">
        <v>662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" t="s">
        <v>39</v>
      </c>
      <c r="B29" s="215"/>
      <c r="C29" s="49"/>
      <c r="D29" s="49"/>
      <c r="E29" s="49">
        <v>102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" t="s">
        <v>40</v>
      </c>
      <c r="B30" s="215"/>
      <c r="C30" s="49"/>
      <c r="D30" s="49"/>
      <c r="E30" s="49">
        <v>301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" t="s">
        <v>41</v>
      </c>
      <c r="B31" s="215"/>
      <c r="C31" s="49"/>
      <c r="D31" s="49"/>
      <c r="E31" s="49">
        <v>238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" t="s">
        <v>42</v>
      </c>
      <c r="B32" s="215"/>
      <c r="C32" s="49"/>
      <c r="D32" s="49"/>
      <c r="E32" s="49"/>
      <c r="F32" s="49"/>
      <c r="G32" s="49"/>
      <c r="H32" s="49"/>
      <c r="I32" s="49">
        <v>982</v>
      </c>
      <c r="J32" s="49"/>
      <c r="K32" s="217"/>
      <c r="L32" s="215"/>
      <c r="M32" s="23"/>
      <c r="N32" s="276"/>
    </row>
    <row r="33" spans="1:14">
      <c r="A33" s="21" t="s">
        <v>43</v>
      </c>
      <c r="B33" s="215"/>
      <c r="C33" s="49"/>
      <c r="D33" s="49">
        <v>0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" t="s">
        <v>44</v>
      </c>
      <c r="B34" s="215"/>
      <c r="C34" s="49"/>
      <c r="D34" s="49">
        <v>161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" t="s">
        <v>45</v>
      </c>
      <c r="B35" s="215"/>
      <c r="C35" s="49"/>
      <c r="D35" s="49"/>
      <c r="E35" s="49"/>
      <c r="F35" s="49"/>
      <c r="G35" s="49"/>
      <c r="H35" s="49">
        <v>814</v>
      </c>
      <c r="I35" s="49"/>
      <c r="J35" s="49"/>
      <c r="K35" s="217"/>
      <c r="L35" s="215"/>
      <c r="M35" s="23"/>
      <c r="N35" s="276"/>
    </row>
    <row r="36" spans="1:14">
      <c r="A36" s="21" t="s">
        <v>46</v>
      </c>
      <c r="B36" s="215"/>
      <c r="C36" s="49"/>
      <c r="D36" s="49">
        <v>164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" t="s">
        <v>47</v>
      </c>
      <c r="B37" s="215"/>
      <c r="C37" s="49"/>
      <c r="D37" s="49">
        <v>162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" t="s">
        <v>48</v>
      </c>
      <c r="B38" s="215"/>
      <c r="C38" s="49"/>
      <c r="D38" s="49"/>
      <c r="E38" s="49"/>
      <c r="F38" s="49"/>
      <c r="G38" s="49"/>
      <c r="H38" s="49"/>
      <c r="I38" s="49">
        <v>801</v>
      </c>
      <c r="J38" s="49"/>
      <c r="K38" s="217"/>
      <c r="L38" s="215"/>
      <c r="M38" s="23"/>
      <c r="N38" s="276"/>
    </row>
    <row r="39" spans="1:14" ht="15.75" thickBot="1">
      <c r="A39" s="31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4795</v>
      </c>
      <c r="L39" s="219"/>
      <c r="M39" s="239"/>
      <c r="N39" s="276"/>
    </row>
    <row r="40" spans="1:14" ht="15.75" thickBot="1">
      <c r="A40" s="55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56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78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39867</v>
      </c>
      <c r="D43" s="60">
        <f t="shared" si="0"/>
        <v>2558</v>
      </c>
      <c r="E43" s="61">
        <f t="shared" si="0"/>
        <v>641</v>
      </c>
      <c r="F43" s="61">
        <f t="shared" si="0"/>
        <v>688</v>
      </c>
      <c r="G43" s="61">
        <f t="shared" si="0"/>
        <v>662</v>
      </c>
      <c r="H43" s="61">
        <f t="shared" si="0"/>
        <v>814</v>
      </c>
      <c r="I43" s="61">
        <f t="shared" si="0"/>
        <v>6425</v>
      </c>
      <c r="J43" s="61">
        <f t="shared" si="0"/>
        <v>1928</v>
      </c>
      <c r="K43" s="62">
        <f t="shared" si="0"/>
        <v>4795</v>
      </c>
      <c r="L43" s="58">
        <f t="shared" si="0"/>
        <v>0</v>
      </c>
      <c r="M43" s="59">
        <f t="shared" si="0"/>
        <v>0</v>
      </c>
      <c r="N43" s="178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78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39867</v>
      </c>
      <c r="D45" s="65">
        <f t="shared" si="1"/>
        <v>2558</v>
      </c>
      <c r="E45" s="66">
        <f t="shared" si="1"/>
        <v>641</v>
      </c>
      <c r="F45" s="66">
        <f t="shared" si="1"/>
        <v>688</v>
      </c>
      <c r="G45" s="66">
        <f t="shared" si="1"/>
        <v>662</v>
      </c>
      <c r="H45" s="66">
        <f t="shared" si="1"/>
        <v>814</v>
      </c>
      <c r="I45" s="66">
        <f t="shared" si="1"/>
        <v>6425</v>
      </c>
      <c r="J45" s="66">
        <f t="shared" si="1"/>
        <v>1928</v>
      </c>
      <c r="K45" s="67">
        <f t="shared" si="1"/>
        <v>4795</v>
      </c>
      <c r="L45" s="63">
        <f t="shared" si="1"/>
        <v>0</v>
      </c>
      <c r="M45" s="64">
        <f t="shared" si="1"/>
        <v>0</v>
      </c>
      <c r="N45" s="178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78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77"/>
      <c r="B49" s="85"/>
      <c r="C49" s="85"/>
      <c r="D49" s="85"/>
      <c r="E49" s="85"/>
      <c r="F49" s="85"/>
      <c r="G49" s="85"/>
      <c r="H49" s="85"/>
      <c r="I49" s="177"/>
      <c r="J49" s="177"/>
      <c r="K49" s="177"/>
      <c r="L49" s="177"/>
      <c r="M49" s="177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458470.5</v>
      </c>
      <c r="D50" s="88">
        <f t="shared" si="2"/>
        <v>28393.8</v>
      </c>
      <c r="E50" s="89">
        <f t="shared" si="2"/>
        <v>7115.0999999999995</v>
      </c>
      <c r="F50" s="89">
        <f t="shared" si="2"/>
        <v>7636.8</v>
      </c>
      <c r="G50" s="89">
        <f t="shared" si="2"/>
        <v>7414.4</v>
      </c>
      <c r="H50" s="89">
        <f t="shared" si="2"/>
        <v>9116.7999999999993</v>
      </c>
      <c r="I50" s="89">
        <f t="shared" si="2"/>
        <v>72602.5</v>
      </c>
      <c r="J50" s="89">
        <f t="shared" si="2"/>
        <v>21786.400000000001</v>
      </c>
      <c r="K50" s="90">
        <f t="shared" si="2"/>
        <v>54663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77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77"/>
      <c r="B54" s="177"/>
      <c r="C54" s="177"/>
      <c r="D54" s="177"/>
      <c r="E54" s="85"/>
      <c r="F54" s="85"/>
      <c r="G54" s="85"/>
      <c r="H54" s="177"/>
      <c r="I54" s="177"/>
      <c r="J54" s="177"/>
      <c r="K54" s="177"/>
      <c r="L54" s="177"/>
      <c r="M54" s="177"/>
      <c r="N54" s="95"/>
    </row>
    <row r="55" spans="1:14" ht="15.75" thickBot="1">
      <c r="A55" s="56" t="s">
        <v>66</v>
      </c>
      <c r="B55" s="103"/>
      <c r="C55" s="104"/>
      <c r="D55" s="105">
        <f>(D45*D53)</f>
        <v>222.54599999999999</v>
      </c>
      <c r="E55" s="106">
        <f>(E45*E53)</f>
        <v>55.766999999999996</v>
      </c>
      <c r="F55" s="106">
        <f>(F45*F53)</f>
        <v>59.855999999999995</v>
      </c>
      <c r="G55" s="106">
        <f>(G45*G53)</f>
        <v>57.593999999999994</v>
      </c>
      <c r="H55" s="106">
        <f t="shared" ref="H55" si="3">(H45*H53)</f>
        <v>70.817999999999998</v>
      </c>
      <c r="I55" s="106">
        <f>(I45*I53)</f>
        <v>558.97499999999991</v>
      </c>
      <c r="J55" s="106">
        <f>(J45*J53)</f>
        <v>167.73599999999999</v>
      </c>
      <c r="K55" s="107">
        <f>(K45*K53)</f>
        <v>417.16499999999996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77"/>
      <c r="B56" s="177"/>
      <c r="C56" s="177"/>
      <c r="D56" s="177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58378</v>
      </c>
      <c r="C57" s="268"/>
      <c r="D57" s="111" t="s">
        <v>68</v>
      </c>
      <c r="E57" s="277">
        <v>44951</v>
      </c>
      <c r="F57" s="277"/>
      <c r="G57" s="277"/>
      <c r="H57" s="277"/>
      <c r="I57" s="278" t="s">
        <v>111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325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58365</v>
      </c>
      <c r="J58" s="258"/>
      <c r="K58" s="258"/>
      <c r="L58" s="258"/>
      <c r="M58" s="258"/>
      <c r="N58" s="258"/>
    </row>
    <row r="59" spans="1:14" ht="15.75" thickBot="1">
      <c r="A59" s="177"/>
      <c r="B59" s="112"/>
      <c r="C59" s="112"/>
      <c r="D59" s="111"/>
      <c r="E59" s="257" t="s">
        <v>71</v>
      </c>
      <c r="F59" s="257"/>
      <c r="G59" s="257"/>
      <c r="H59" s="257"/>
      <c r="I59" s="258">
        <v>58365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58053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77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667199.29999999993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58365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1610.4569999999999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77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668809.75699999998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77"/>
      <c r="B66" s="113"/>
      <c r="C66" s="113"/>
      <c r="D66" s="177"/>
      <c r="E66" s="260" t="s">
        <v>82</v>
      </c>
      <c r="F66" s="260"/>
      <c r="G66" s="260"/>
      <c r="H66" s="260"/>
      <c r="I66" s="261">
        <v>50700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11.520675193357793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77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58365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245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44951</v>
      </c>
      <c r="B72" s="266"/>
      <c r="C72" s="266"/>
      <c r="D72" s="177"/>
      <c r="E72" s="260" t="s">
        <v>91</v>
      </c>
      <c r="F72" s="260"/>
      <c r="G72" s="260"/>
      <c r="H72" s="260"/>
      <c r="I72" s="261">
        <v>-52082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77"/>
      <c r="E73" s="177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77"/>
      <c r="E74" s="260" t="s">
        <v>92</v>
      </c>
      <c r="F74" s="260"/>
      <c r="G74" s="260"/>
      <c r="H74" s="260"/>
      <c r="I74" s="261">
        <f>(I66+I67+I68+I69+I70+I72+I75+I71)</f>
        <v>56983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77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77"/>
      <c r="E76" s="177"/>
      <c r="F76" s="119"/>
      <c r="G76" s="175"/>
      <c r="H76" s="175"/>
      <c r="I76" s="176"/>
      <c r="J76" s="176"/>
      <c r="K76" s="176"/>
      <c r="L76" s="176"/>
      <c r="M76" s="176"/>
      <c r="N76" s="122"/>
    </row>
    <row r="77" spans="1:14">
      <c r="A77" s="263" t="s">
        <v>111</v>
      </c>
      <c r="B77" s="263"/>
      <c r="C77" s="263"/>
      <c r="D77" s="177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40200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35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16918</v>
      </c>
      <c r="J80" s="258"/>
      <c r="K80" s="258"/>
      <c r="L80" s="258"/>
      <c r="M80" s="258"/>
      <c r="N80" s="258"/>
    </row>
    <row r="81" spans="1:14">
      <c r="A81" s="177"/>
      <c r="B81" s="177"/>
      <c r="C81" s="177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325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73"/>
      <c r="F84" s="173"/>
      <c r="G84" s="173"/>
      <c r="H84" s="173"/>
      <c r="I84" s="174"/>
      <c r="J84" s="174"/>
      <c r="K84" s="174"/>
      <c r="L84" s="174"/>
      <c r="M84" s="174"/>
      <c r="N84" s="174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57688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73"/>
      <c r="F86" s="173"/>
      <c r="G86" s="173"/>
      <c r="H86" s="173"/>
      <c r="I86" s="174"/>
      <c r="J86" s="174"/>
      <c r="K86" s="174"/>
      <c r="L86" s="174"/>
      <c r="M86" s="174"/>
      <c r="N86" s="174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705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N89"/>
  <sheetViews>
    <sheetView topLeftCell="A43" workbookViewId="0">
      <selection activeCell="A8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138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2270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22000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3172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4229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2163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5837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2106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1665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1922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407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308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933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127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143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185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225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113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277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128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120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204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197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504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693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100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301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218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994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194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150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824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160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203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892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4744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78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39671</v>
      </c>
      <c r="D43" s="60">
        <f t="shared" si="0"/>
        <v>2930</v>
      </c>
      <c r="E43" s="61">
        <f t="shared" si="0"/>
        <v>619</v>
      </c>
      <c r="F43" s="61">
        <f t="shared" si="0"/>
        <v>715</v>
      </c>
      <c r="G43" s="61">
        <f t="shared" si="0"/>
        <v>693</v>
      </c>
      <c r="H43" s="61">
        <f t="shared" si="0"/>
        <v>824</v>
      </c>
      <c r="I43" s="61">
        <f t="shared" si="0"/>
        <v>6590</v>
      </c>
      <c r="J43" s="61">
        <f t="shared" si="0"/>
        <v>1922</v>
      </c>
      <c r="K43" s="62">
        <f t="shared" si="0"/>
        <v>4744</v>
      </c>
      <c r="L43" s="58">
        <f t="shared" si="0"/>
        <v>0</v>
      </c>
      <c r="M43" s="59">
        <f t="shared" si="0"/>
        <v>0</v>
      </c>
      <c r="N43" s="178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78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39671</v>
      </c>
      <c r="D45" s="65">
        <f t="shared" si="1"/>
        <v>2930</v>
      </c>
      <c r="E45" s="66">
        <f t="shared" si="1"/>
        <v>619</v>
      </c>
      <c r="F45" s="66">
        <f t="shared" si="1"/>
        <v>715</v>
      </c>
      <c r="G45" s="66">
        <f t="shared" si="1"/>
        <v>693</v>
      </c>
      <c r="H45" s="66">
        <f t="shared" si="1"/>
        <v>824</v>
      </c>
      <c r="I45" s="66">
        <f t="shared" si="1"/>
        <v>6590</v>
      </c>
      <c r="J45" s="66">
        <f t="shared" si="1"/>
        <v>1922</v>
      </c>
      <c r="K45" s="67">
        <f t="shared" si="1"/>
        <v>4744</v>
      </c>
      <c r="L45" s="63">
        <f t="shared" si="1"/>
        <v>0</v>
      </c>
      <c r="M45" s="64">
        <f t="shared" si="1"/>
        <v>0</v>
      </c>
      <c r="N45" s="178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78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77"/>
      <c r="B49" s="85"/>
      <c r="C49" s="85"/>
      <c r="D49" s="85"/>
      <c r="E49" s="85"/>
      <c r="F49" s="85"/>
      <c r="G49" s="85"/>
      <c r="H49" s="85"/>
      <c r="I49" s="177"/>
      <c r="J49" s="177"/>
      <c r="K49" s="177"/>
      <c r="L49" s="177"/>
      <c r="M49" s="177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456216.5</v>
      </c>
      <c r="D50" s="88">
        <f t="shared" si="2"/>
        <v>32523</v>
      </c>
      <c r="E50" s="89">
        <f t="shared" si="2"/>
        <v>6870.9</v>
      </c>
      <c r="F50" s="89">
        <f t="shared" si="2"/>
        <v>7936.5</v>
      </c>
      <c r="G50" s="89">
        <f t="shared" si="2"/>
        <v>7761.5999999999995</v>
      </c>
      <c r="H50" s="89">
        <f t="shared" si="2"/>
        <v>9228.7999999999993</v>
      </c>
      <c r="I50" s="89">
        <f t="shared" si="2"/>
        <v>74467</v>
      </c>
      <c r="J50" s="89">
        <f t="shared" si="2"/>
        <v>21718.600000000002</v>
      </c>
      <c r="K50" s="90">
        <f t="shared" si="2"/>
        <v>54081.599999999999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77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77"/>
      <c r="B54" s="177"/>
      <c r="C54" s="177"/>
      <c r="D54" s="177"/>
      <c r="E54" s="85"/>
      <c r="F54" s="85"/>
      <c r="G54" s="85"/>
      <c r="H54" s="177"/>
      <c r="I54" s="177"/>
      <c r="J54" s="177"/>
      <c r="K54" s="177"/>
      <c r="L54" s="177"/>
      <c r="M54" s="177"/>
      <c r="N54" s="95"/>
    </row>
    <row r="55" spans="1:14" ht="15.75" thickBot="1">
      <c r="A55" s="56" t="s">
        <v>66</v>
      </c>
      <c r="B55" s="103"/>
      <c r="C55" s="104"/>
      <c r="D55" s="105">
        <f>(D45*D53)</f>
        <v>254.91</v>
      </c>
      <c r="E55" s="106">
        <f>(E45*E53)</f>
        <v>53.852999999999994</v>
      </c>
      <c r="F55" s="106">
        <f>(F45*F53)</f>
        <v>62.204999999999998</v>
      </c>
      <c r="G55" s="106">
        <f>(G45*G53)</f>
        <v>60.290999999999997</v>
      </c>
      <c r="H55" s="106">
        <f t="shared" ref="H55" si="3">(H45*H53)</f>
        <v>71.687999999999988</v>
      </c>
      <c r="I55" s="106">
        <f>(I45*I53)</f>
        <v>573.32999999999993</v>
      </c>
      <c r="J55" s="106">
        <f>(J45*J53)</f>
        <v>167.214</v>
      </c>
      <c r="K55" s="107">
        <f>(K45*K53)</f>
        <v>412.72799999999995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77"/>
      <c r="B56" s="177"/>
      <c r="C56" s="177"/>
      <c r="D56" s="177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58708</v>
      </c>
      <c r="C57" s="268"/>
      <c r="D57" s="111" t="s">
        <v>68</v>
      </c>
      <c r="E57" s="277">
        <v>44952</v>
      </c>
      <c r="F57" s="277"/>
      <c r="G57" s="277"/>
      <c r="H57" s="277"/>
      <c r="I57" s="278" t="s">
        <v>113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325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58741</v>
      </c>
      <c r="J58" s="258"/>
      <c r="K58" s="258"/>
      <c r="L58" s="258"/>
      <c r="M58" s="258"/>
      <c r="N58" s="258"/>
    </row>
    <row r="59" spans="1:14" ht="15.75" thickBot="1">
      <c r="A59" s="177"/>
      <c r="B59" s="112"/>
      <c r="C59" s="112"/>
      <c r="D59" s="111"/>
      <c r="E59" s="257" t="s">
        <v>71</v>
      </c>
      <c r="F59" s="257"/>
      <c r="G59" s="257"/>
      <c r="H59" s="257"/>
      <c r="I59" s="258">
        <v>58741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58383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77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670804.5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58741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1656.2189999999996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77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672460.71900000004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77"/>
      <c r="B66" s="113"/>
      <c r="C66" s="113"/>
      <c r="D66" s="177"/>
      <c r="E66" s="260" t="s">
        <v>82</v>
      </c>
      <c r="F66" s="260"/>
      <c r="G66" s="260"/>
      <c r="H66" s="260"/>
      <c r="I66" s="261">
        <v>52082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11.518091208057141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77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58741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210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44952</v>
      </c>
      <c r="B72" s="266"/>
      <c r="C72" s="266"/>
      <c r="D72" s="177"/>
      <c r="E72" s="260" t="s">
        <v>91</v>
      </c>
      <c r="F72" s="260"/>
      <c r="G72" s="260"/>
      <c r="H72" s="260"/>
      <c r="I72" s="261">
        <v>-52581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77"/>
      <c r="E73" s="177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77"/>
      <c r="E74" s="260" t="s">
        <v>92</v>
      </c>
      <c r="F74" s="260"/>
      <c r="G74" s="260"/>
      <c r="H74" s="260"/>
      <c r="I74" s="261">
        <f>(I66+I67+I68+I69+I70+I72+I75+I71)</f>
        <v>58242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77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77"/>
      <c r="E76" s="177"/>
      <c r="F76" s="119"/>
      <c r="G76" s="175"/>
      <c r="H76" s="175"/>
      <c r="I76" s="176"/>
      <c r="J76" s="176"/>
      <c r="K76" s="176"/>
      <c r="L76" s="176"/>
      <c r="M76" s="176"/>
      <c r="N76" s="122"/>
    </row>
    <row r="77" spans="1:14">
      <c r="A77" s="263" t="s">
        <v>113</v>
      </c>
      <c r="B77" s="263"/>
      <c r="C77" s="263"/>
      <c r="D77" s="177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40200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17064</v>
      </c>
      <c r="J80" s="258"/>
      <c r="K80" s="258"/>
      <c r="L80" s="258"/>
      <c r="M80" s="258"/>
      <c r="N80" s="258"/>
    </row>
    <row r="81" spans="1:14">
      <c r="A81" s="177"/>
      <c r="B81" s="177"/>
      <c r="C81" s="177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325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73"/>
      <c r="F84" s="173"/>
      <c r="G84" s="173"/>
      <c r="H84" s="173"/>
      <c r="I84" s="174"/>
      <c r="J84" s="174"/>
      <c r="K84" s="174"/>
      <c r="L84" s="174"/>
      <c r="M84" s="174"/>
      <c r="N84" s="174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57799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73"/>
      <c r="F86" s="173"/>
      <c r="G86" s="173"/>
      <c r="H86" s="173"/>
      <c r="I86" s="174"/>
      <c r="J86" s="174"/>
      <c r="K86" s="174"/>
      <c r="L86" s="174"/>
      <c r="M86" s="174"/>
      <c r="N86" s="174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-443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8" header="0.3" footer="0.17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139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2086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21602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3298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4472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2250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5694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2136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1703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1991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406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280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835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133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137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209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227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109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277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125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207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201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500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660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108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315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229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999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112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164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761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168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190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843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4742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78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39402</v>
      </c>
      <c r="D43" s="60">
        <f t="shared" si="0"/>
        <v>2759</v>
      </c>
      <c r="E43" s="61">
        <f t="shared" si="0"/>
        <v>652</v>
      </c>
      <c r="F43" s="61">
        <f t="shared" si="0"/>
        <v>686</v>
      </c>
      <c r="G43" s="61">
        <f t="shared" si="0"/>
        <v>660</v>
      </c>
      <c r="H43" s="61">
        <f t="shared" si="0"/>
        <v>761</v>
      </c>
      <c r="I43" s="61">
        <f t="shared" si="0"/>
        <v>6516</v>
      </c>
      <c r="J43" s="61">
        <f t="shared" si="0"/>
        <v>1991</v>
      </c>
      <c r="K43" s="62">
        <f t="shared" si="0"/>
        <v>4742</v>
      </c>
      <c r="L43" s="58">
        <f t="shared" si="0"/>
        <v>0</v>
      </c>
      <c r="M43" s="59">
        <f t="shared" si="0"/>
        <v>0</v>
      </c>
      <c r="N43" s="178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78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39402</v>
      </c>
      <c r="D45" s="65">
        <f t="shared" si="1"/>
        <v>2759</v>
      </c>
      <c r="E45" s="66">
        <f t="shared" si="1"/>
        <v>652</v>
      </c>
      <c r="F45" s="66">
        <f t="shared" si="1"/>
        <v>686</v>
      </c>
      <c r="G45" s="66">
        <f t="shared" si="1"/>
        <v>660</v>
      </c>
      <c r="H45" s="66">
        <f t="shared" si="1"/>
        <v>761</v>
      </c>
      <c r="I45" s="66">
        <f t="shared" si="1"/>
        <v>6516</v>
      </c>
      <c r="J45" s="66">
        <f t="shared" si="1"/>
        <v>1991</v>
      </c>
      <c r="K45" s="67">
        <f t="shared" si="1"/>
        <v>4742</v>
      </c>
      <c r="L45" s="63">
        <f t="shared" si="1"/>
        <v>0</v>
      </c>
      <c r="M45" s="64">
        <f t="shared" si="1"/>
        <v>0</v>
      </c>
      <c r="N45" s="178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78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77"/>
      <c r="B49" s="85"/>
      <c r="C49" s="85"/>
      <c r="D49" s="85"/>
      <c r="E49" s="85"/>
      <c r="F49" s="85"/>
      <c r="G49" s="85"/>
      <c r="H49" s="85"/>
      <c r="I49" s="177"/>
      <c r="J49" s="177"/>
      <c r="K49" s="177"/>
      <c r="L49" s="177"/>
      <c r="M49" s="177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453123</v>
      </c>
      <c r="D50" s="88">
        <f t="shared" si="2"/>
        <v>30624.899999999998</v>
      </c>
      <c r="E50" s="89">
        <f t="shared" si="2"/>
        <v>7237.2</v>
      </c>
      <c r="F50" s="89">
        <f t="shared" si="2"/>
        <v>7614.5999999999995</v>
      </c>
      <c r="G50" s="89">
        <f t="shared" si="2"/>
        <v>7391.9999999999991</v>
      </c>
      <c r="H50" s="89">
        <f t="shared" si="2"/>
        <v>8523.1999999999989</v>
      </c>
      <c r="I50" s="89">
        <f t="shared" si="2"/>
        <v>73630.8</v>
      </c>
      <c r="J50" s="89">
        <f t="shared" si="2"/>
        <v>22498.300000000003</v>
      </c>
      <c r="K50" s="90">
        <f t="shared" si="2"/>
        <v>54058.8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77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77"/>
      <c r="B54" s="177"/>
      <c r="C54" s="177"/>
      <c r="D54" s="177"/>
      <c r="E54" s="85"/>
      <c r="F54" s="85"/>
      <c r="G54" s="85"/>
      <c r="H54" s="177"/>
      <c r="I54" s="177"/>
      <c r="J54" s="177"/>
      <c r="K54" s="177"/>
      <c r="L54" s="177"/>
      <c r="M54" s="177"/>
      <c r="N54" s="95"/>
    </row>
    <row r="55" spans="1:14" ht="15.75" thickBot="1">
      <c r="A55" s="56" t="s">
        <v>66</v>
      </c>
      <c r="B55" s="103"/>
      <c r="C55" s="104"/>
      <c r="D55" s="105">
        <f>(D45*D53)</f>
        <v>240.03299999999999</v>
      </c>
      <c r="E55" s="106">
        <f>(E45*E53)</f>
        <v>56.723999999999997</v>
      </c>
      <c r="F55" s="106">
        <f>(F45*F53)</f>
        <v>59.681999999999995</v>
      </c>
      <c r="G55" s="106">
        <f>(G45*G53)</f>
        <v>57.419999999999995</v>
      </c>
      <c r="H55" s="106">
        <f t="shared" ref="H55" si="3">(H45*H53)</f>
        <v>66.206999999999994</v>
      </c>
      <c r="I55" s="106">
        <f>(I45*I53)</f>
        <v>566.89199999999994</v>
      </c>
      <c r="J55" s="106">
        <f>(J45*J53)</f>
        <v>173.21699999999998</v>
      </c>
      <c r="K55" s="107">
        <f>(K45*K53)</f>
        <v>412.55399999999997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77"/>
      <c r="B56" s="177"/>
      <c r="C56" s="177"/>
      <c r="D56" s="177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58169</v>
      </c>
      <c r="C57" s="268"/>
      <c r="D57" s="111" t="s">
        <v>68</v>
      </c>
      <c r="E57" s="277">
        <v>44953</v>
      </c>
      <c r="F57" s="277"/>
      <c r="G57" s="277"/>
      <c r="H57" s="277"/>
      <c r="I57" s="278" t="s">
        <v>115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344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58210</v>
      </c>
      <c r="J58" s="258"/>
      <c r="K58" s="258"/>
      <c r="L58" s="258"/>
      <c r="M58" s="258"/>
      <c r="N58" s="258"/>
    </row>
    <row r="59" spans="1:14" ht="15.75" thickBot="1">
      <c r="A59" s="177"/>
      <c r="B59" s="112"/>
      <c r="C59" s="112"/>
      <c r="D59" s="111"/>
      <c r="E59" s="257" t="s">
        <v>71</v>
      </c>
      <c r="F59" s="257"/>
      <c r="G59" s="257"/>
      <c r="H59" s="257"/>
      <c r="I59" s="258">
        <v>58210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57825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77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664702.80000000016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58210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1632.7290000000003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77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666335.52900000021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77"/>
      <c r="B66" s="113"/>
      <c r="C66" s="113"/>
      <c r="D66" s="177"/>
      <c r="E66" s="260" t="s">
        <v>82</v>
      </c>
      <c r="F66" s="260"/>
      <c r="G66" s="260"/>
      <c r="H66" s="260"/>
      <c r="I66" s="261">
        <v>52581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11.523312217898836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77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58210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210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44953</v>
      </c>
      <c r="B72" s="266"/>
      <c r="C72" s="266"/>
      <c r="D72" s="177"/>
      <c r="E72" s="260" t="s">
        <v>91</v>
      </c>
      <c r="F72" s="260"/>
      <c r="G72" s="260"/>
      <c r="H72" s="260"/>
      <c r="I72" s="261">
        <v>-52293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77"/>
      <c r="E73" s="177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77"/>
      <c r="E74" s="260" t="s">
        <v>92</v>
      </c>
      <c r="F74" s="260"/>
      <c r="G74" s="260"/>
      <c r="H74" s="260"/>
      <c r="I74" s="261">
        <f>(I66+I67+I68+I69+I70+I72+I75+I71)</f>
        <v>58498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77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77"/>
      <c r="E76" s="177"/>
      <c r="F76" s="119"/>
      <c r="G76" s="175"/>
      <c r="H76" s="175"/>
      <c r="I76" s="176"/>
      <c r="J76" s="176"/>
      <c r="K76" s="176"/>
      <c r="L76" s="176"/>
      <c r="M76" s="176"/>
      <c r="N76" s="122"/>
    </row>
    <row r="77" spans="1:14">
      <c r="A77" s="263" t="s">
        <v>115</v>
      </c>
      <c r="B77" s="263"/>
      <c r="C77" s="263"/>
      <c r="D77" s="177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41000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17644</v>
      </c>
      <c r="J80" s="258"/>
      <c r="K80" s="258"/>
      <c r="L80" s="258"/>
      <c r="M80" s="258"/>
      <c r="N80" s="258"/>
    </row>
    <row r="81" spans="1:14">
      <c r="A81" s="177"/>
      <c r="B81" s="177"/>
      <c r="C81" s="177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344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73"/>
      <c r="F84" s="173"/>
      <c r="G84" s="173"/>
      <c r="H84" s="173"/>
      <c r="I84" s="174"/>
      <c r="J84" s="174"/>
      <c r="K84" s="174"/>
      <c r="L84" s="174"/>
      <c r="M84" s="174"/>
      <c r="N84" s="174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59198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73"/>
      <c r="F86" s="173"/>
      <c r="G86" s="173"/>
      <c r="H86" s="173"/>
      <c r="I86" s="174"/>
      <c r="J86" s="174"/>
      <c r="K86" s="174"/>
      <c r="L86" s="174"/>
      <c r="M86" s="174"/>
      <c r="N86" s="174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700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89"/>
  <sheetViews>
    <sheetView topLeftCell="A24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140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2260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21980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3317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4472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2280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5830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2051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1724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1908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413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299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955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128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144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210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233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112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280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122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115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193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184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493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687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107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310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232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1000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120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173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793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171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188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919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4537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224"/>
      <c r="B42" s="224"/>
      <c r="C42" s="224"/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26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40139</v>
      </c>
      <c r="D43" s="60">
        <f t="shared" si="0"/>
        <v>2866</v>
      </c>
      <c r="E43" s="61">
        <f t="shared" si="0"/>
        <v>649</v>
      </c>
      <c r="F43" s="61">
        <f t="shared" si="0"/>
        <v>712</v>
      </c>
      <c r="G43" s="61">
        <f t="shared" si="0"/>
        <v>687</v>
      </c>
      <c r="H43" s="61">
        <f t="shared" si="0"/>
        <v>793</v>
      </c>
      <c r="I43" s="61">
        <f t="shared" si="0"/>
        <v>6649</v>
      </c>
      <c r="J43" s="61">
        <f t="shared" si="0"/>
        <v>1908</v>
      </c>
      <c r="K43" s="62">
        <f t="shared" si="0"/>
        <v>4537</v>
      </c>
      <c r="L43" s="58">
        <f t="shared" si="0"/>
        <v>0</v>
      </c>
      <c r="M43" s="59">
        <f t="shared" si="0"/>
        <v>0</v>
      </c>
      <c r="N43" s="178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78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40139</v>
      </c>
      <c r="D45" s="65">
        <f t="shared" si="1"/>
        <v>2866</v>
      </c>
      <c r="E45" s="66">
        <f t="shared" si="1"/>
        <v>649</v>
      </c>
      <c r="F45" s="66">
        <f t="shared" si="1"/>
        <v>712</v>
      </c>
      <c r="G45" s="66">
        <f t="shared" si="1"/>
        <v>687</v>
      </c>
      <c r="H45" s="66">
        <f t="shared" si="1"/>
        <v>793</v>
      </c>
      <c r="I45" s="66">
        <f t="shared" si="1"/>
        <v>6649</v>
      </c>
      <c r="J45" s="66">
        <f t="shared" si="1"/>
        <v>1908</v>
      </c>
      <c r="K45" s="67">
        <f t="shared" si="1"/>
        <v>4537</v>
      </c>
      <c r="L45" s="63">
        <f t="shared" si="1"/>
        <v>0</v>
      </c>
      <c r="M45" s="64">
        <f t="shared" si="1"/>
        <v>0</v>
      </c>
      <c r="N45" s="178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78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77"/>
      <c r="B49" s="85"/>
      <c r="C49" s="85"/>
      <c r="D49" s="85"/>
      <c r="E49" s="85"/>
      <c r="F49" s="85"/>
      <c r="G49" s="85"/>
      <c r="H49" s="85"/>
      <c r="I49" s="177"/>
      <c r="J49" s="177"/>
      <c r="K49" s="177"/>
      <c r="L49" s="177"/>
      <c r="M49" s="177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461598.5</v>
      </c>
      <c r="D50" s="88">
        <f t="shared" si="2"/>
        <v>31812.6</v>
      </c>
      <c r="E50" s="89">
        <f t="shared" si="2"/>
        <v>7203.9</v>
      </c>
      <c r="F50" s="89">
        <f t="shared" si="2"/>
        <v>7903.2</v>
      </c>
      <c r="G50" s="89">
        <f t="shared" si="2"/>
        <v>7694.4</v>
      </c>
      <c r="H50" s="89">
        <f t="shared" si="2"/>
        <v>8881.5999999999985</v>
      </c>
      <c r="I50" s="89">
        <f t="shared" si="2"/>
        <v>75133.700000000012</v>
      </c>
      <c r="J50" s="89">
        <f t="shared" si="2"/>
        <v>21560.400000000001</v>
      </c>
      <c r="K50" s="90">
        <f t="shared" si="2"/>
        <v>51721.8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77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65</v>
      </c>
      <c r="B53" s="96"/>
      <c r="C53" s="97"/>
      <c r="D53" s="98">
        <v>9.5000000000000001E-2</v>
      </c>
      <c r="E53" s="99">
        <v>9.5000000000000001E-2</v>
      </c>
      <c r="F53" s="99">
        <v>9.5000000000000001E-2</v>
      </c>
      <c r="G53" s="99">
        <v>9.5000000000000001E-2</v>
      </c>
      <c r="H53" s="99">
        <v>9.5000000000000001E-2</v>
      </c>
      <c r="I53" s="99">
        <v>9.5000000000000001E-2</v>
      </c>
      <c r="J53" s="99">
        <v>9.5000000000000001E-2</v>
      </c>
      <c r="K53" s="100">
        <v>9.5000000000000001E-2</v>
      </c>
      <c r="L53" s="101">
        <v>0</v>
      </c>
      <c r="M53" s="102">
        <v>0</v>
      </c>
      <c r="N53" s="30"/>
    </row>
    <row r="54" spans="1:14" ht="15.75" thickBot="1">
      <c r="A54" s="177"/>
      <c r="B54" s="177"/>
      <c r="C54" s="177"/>
      <c r="D54" s="177"/>
      <c r="E54" s="85"/>
      <c r="F54" s="85"/>
      <c r="G54" s="85"/>
      <c r="H54" s="177"/>
      <c r="I54" s="177"/>
      <c r="J54" s="177"/>
      <c r="K54" s="177"/>
      <c r="L54" s="177"/>
      <c r="M54" s="177"/>
      <c r="N54" s="95"/>
    </row>
    <row r="55" spans="1:14" ht="15.75" thickBot="1">
      <c r="A55" s="56" t="s">
        <v>66</v>
      </c>
      <c r="B55" s="103"/>
      <c r="C55" s="104"/>
      <c r="D55" s="105">
        <f>(D45*D53)</f>
        <v>272.27</v>
      </c>
      <c r="E55" s="106">
        <f>(E45*E53)</f>
        <v>61.655000000000001</v>
      </c>
      <c r="F55" s="106">
        <f>(F45*F53)</f>
        <v>67.64</v>
      </c>
      <c r="G55" s="106">
        <f>(G45*G53)</f>
        <v>65.265000000000001</v>
      </c>
      <c r="H55" s="106">
        <f t="shared" ref="H55" si="3">(H45*H53)</f>
        <v>75.335000000000008</v>
      </c>
      <c r="I55" s="106">
        <f>(I45*I53)</f>
        <v>631.65499999999997</v>
      </c>
      <c r="J55" s="106">
        <f>(J45*J53)</f>
        <v>181.26</v>
      </c>
      <c r="K55" s="107">
        <f>(K45*K53)</f>
        <v>431.01499999999999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77"/>
      <c r="B56" s="177"/>
      <c r="C56" s="177"/>
      <c r="D56" s="177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58940</v>
      </c>
      <c r="C57" s="268"/>
      <c r="D57" s="111" t="s">
        <v>68</v>
      </c>
      <c r="E57" s="277">
        <v>44954</v>
      </c>
      <c r="F57" s="277"/>
      <c r="G57" s="277"/>
      <c r="H57" s="277"/>
      <c r="I57" s="278" t="s">
        <v>117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337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59036</v>
      </c>
      <c r="J58" s="258"/>
      <c r="K58" s="258"/>
      <c r="L58" s="258"/>
      <c r="M58" s="258"/>
      <c r="N58" s="258"/>
    </row>
    <row r="59" spans="1:14" ht="15.75" thickBot="1">
      <c r="A59" s="177"/>
      <c r="B59" s="112"/>
      <c r="C59" s="112"/>
      <c r="D59" s="111"/>
      <c r="E59" s="257" t="s">
        <v>71</v>
      </c>
      <c r="F59" s="257"/>
      <c r="G59" s="257"/>
      <c r="H59" s="257"/>
      <c r="I59" s="258">
        <v>59036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58603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77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673510.10000000021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59036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1786.0949999999998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77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675296.19500000018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77"/>
      <c r="B66" s="113"/>
      <c r="C66" s="113"/>
      <c r="D66" s="177"/>
      <c r="E66" s="260" t="s">
        <v>82</v>
      </c>
      <c r="F66" s="260"/>
      <c r="G66" s="260"/>
      <c r="H66" s="260"/>
      <c r="I66" s="261">
        <v>52293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11.523235926488407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77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59036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210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44954</v>
      </c>
      <c r="B72" s="266"/>
      <c r="C72" s="266"/>
      <c r="D72" s="177"/>
      <c r="E72" s="260" t="s">
        <v>91</v>
      </c>
      <c r="F72" s="260"/>
      <c r="G72" s="260"/>
      <c r="H72" s="260"/>
      <c r="I72" s="261">
        <v>-53572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77"/>
      <c r="E73" s="177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77"/>
      <c r="E74" s="260" t="s">
        <v>92</v>
      </c>
      <c r="F74" s="260"/>
      <c r="G74" s="260"/>
      <c r="H74" s="260"/>
      <c r="I74" s="261">
        <f>(I66+I67+I68+I69+I70+I72+I75+I71)</f>
        <v>57757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77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77"/>
      <c r="E76" s="177"/>
      <c r="F76" s="119"/>
      <c r="G76" s="175"/>
      <c r="H76" s="175"/>
      <c r="I76" s="176"/>
      <c r="J76" s="176"/>
      <c r="K76" s="176"/>
      <c r="L76" s="176"/>
      <c r="M76" s="176"/>
      <c r="N76" s="122"/>
    </row>
    <row r="77" spans="1:14">
      <c r="A77" s="263" t="s">
        <v>117</v>
      </c>
      <c r="B77" s="263"/>
      <c r="C77" s="263"/>
      <c r="D77" s="177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40900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16701</v>
      </c>
      <c r="J80" s="258"/>
      <c r="K80" s="258"/>
      <c r="L80" s="258"/>
      <c r="M80" s="258"/>
      <c r="N80" s="258"/>
    </row>
    <row r="81" spans="1:14">
      <c r="A81" s="177"/>
      <c r="B81" s="177"/>
      <c r="C81" s="177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337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73"/>
      <c r="F84" s="173"/>
      <c r="G84" s="173"/>
      <c r="H84" s="173"/>
      <c r="I84" s="174"/>
      <c r="J84" s="174"/>
      <c r="K84" s="174"/>
      <c r="L84" s="174"/>
      <c r="M84" s="174"/>
      <c r="N84" s="174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58148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73"/>
      <c r="F86" s="173"/>
      <c r="G86" s="173"/>
      <c r="H86" s="173"/>
      <c r="I86" s="174"/>
      <c r="J86" s="174"/>
      <c r="K86" s="174"/>
      <c r="L86" s="174"/>
      <c r="M86" s="174"/>
      <c r="N86" s="174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391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141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2066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21757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3288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4608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2270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5733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2037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1683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2018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405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301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791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132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134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211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245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107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279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123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182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202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483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 ht="15.75" thickBot="1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0" t="s">
        <v>38</v>
      </c>
      <c r="B28" s="211"/>
      <c r="C28" s="45"/>
      <c r="D28" s="45"/>
      <c r="E28" s="45"/>
      <c r="F28" s="45"/>
      <c r="G28" s="45">
        <v>672</v>
      </c>
      <c r="H28" s="247"/>
      <c r="I28" s="45"/>
      <c r="J28" s="45"/>
      <c r="K28" s="213"/>
      <c r="L28" s="211"/>
      <c r="M28" s="14"/>
      <c r="N28" s="275" t="s">
        <v>105</v>
      </c>
    </row>
    <row r="29" spans="1:14">
      <c r="A29" s="214" t="s">
        <v>39</v>
      </c>
      <c r="B29" s="215"/>
      <c r="C29" s="49"/>
      <c r="D29" s="49"/>
      <c r="E29" s="49">
        <v>97</v>
      </c>
      <c r="F29" s="49"/>
      <c r="G29" s="49"/>
      <c r="H29" s="49"/>
      <c r="I29" s="49"/>
      <c r="J29" s="49"/>
      <c r="K29" s="217"/>
      <c r="L29" s="215"/>
      <c r="M29" s="23"/>
      <c r="N29" s="275"/>
    </row>
    <row r="30" spans="1:14">
      <c r="A30" s="214" t="s">
        <v>40</v>
      </c>
      <c r="B30" s="215"/>
      <c r="C30" s="49"/>
      <c r="D30" s="49"/>
      <c r="E30" s="49">
        <v>310</v>
      </c>
      <c r="F30" s="49"/>
      <c r="G30" s="49"/>
      <c r="H30" s="49"/>
      <c r="I30" s="49"/>
      <c r="J30" s="49"/>
      <c r="K30" s="217"/>
      <c r="L30" s="215"/>
      <c r="M30" s="23"/>
      <c r="N30" s="275"/>
    </row>
    <row r="31" spans="1:14">
      <c r="A31" s="214" t="s">
        <v>41</v>
      </c>
      <c r="B31" s="215"/>
      <c r="C31" s="49"/>
      <c r="D31" s="49"/>
      <c r="E31" s="49">
        <v>236</v>
      </c>
      <c r="F31" s="49"/>
      <c r="G31" s="49"/>
      <c r="H31" s="49"/>
      <c r="I31" s="49"/>
      <c r="J31" s="49"/>
      <c r="K31" s="217"/>
      <c r="L31" s="215"/>
      <c r="M31" s="23"/>
      <c r="N31" s="275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977</v>
      </c>
      <c r="J32" s="49"/>
      <c r="K32" s="217"/>
      <c r="L32" s="215"/>
      <c r="M32" s="23"/>
      <c r="N32" s="275"/>
    </row>
    <row r="33" spans="1:14">
      <c r="A33" s="214" t="s">
        <v>43</v>
      </c>
      <c r="B33" s="215"/>
      <c r="C33" s="49"/>
      <c r="D33" s="49">
        <v>111</v>
      </c>
      <c r="E33" s="49"/>
      <c r="F33" s="49"/>
      <c r="G33" s="49"/>
      <c r="H33" s="49"/>
      <c r="I33" s="49"/>
      <c r="J33" s="49"/>
      <c r="K33" s="217"/>
      <c r="L33" s="215"/>
      <c r="M33" s="23"/>
      <c r="N33" s="275"/>
    </row>
    <row r="34" spans="1:14">
      <c r="A34" s="214" t="s">
        <v>44</v>
      </c>
      <c r="B34" s="215"/>
      <c r="C34" s="49"/>
      <c r="D34" s="49">
        <v>178</v>
      </c>
      <c r="E34" s="49"/>
      <c r="F34" s="49"/>
      <c r="G34" s="49"/>
      <c r="H34" s="49"/>
      <c r="I34" s="49"/>
      <c r="J34" s="49"/>
      <c r="K34" s="217"/>
      <c r="L34" s="215"/>
      <c r="M34" s="23"/>
      <c r="N34" s="275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720</v>
      </c>
      <c r="I35" s="49"/>
      <c r="J35" s="49"/>
      <c r="K35" s="217"/>
      <c r="L35" s="215"/>
      <c r="M35" s="23"/>
      <c r="N35" s="275"/>
    </row>
    <row r="36" spans="1:14">
      <c r="A36" s="214" t="s">
        <v>46</v>
      </c>
      <c r="B36" s="215"/>
      <c r="C36" s="49"/>
      <c r="D36" s="49">
        <v>169</v>
      </c>
      <c r="E36" s="49"/>
      <c r="F36" s="49"/>
      <c r="G36" s="49"/>
      <c r="H36" s="49"/>
      <c r="I36" s="49"/>
      <c r="J36" s="49"/>
      <c r="K36" s="217"/>
      <c r="L36" s="215"/>
      <c r="M36" s="23"/>
      <c r="N36" s="275"/>
    </row>
    <row r="37" spans="1:14" s="43" customFormat="1">
      <c r="A37" s="214" t="s">
        <v>47</v>
      </c>
      <c r="B37" s="215"/>
      <c r="C37" s="49"/>
      <c r="D37" s="49">
        <v>169</v>
      </c>
      <c r="E37" s="49"/>
      <c r="F37" s="49"/>
      <c r="G37" s="49"/>
      <c r="H37" s="49"/>
      <c r="I37" s="49"/>
      <c r="J37" s="49"/>
      <c r="K37" s="217"/>
      <c r="L37" s="215"/>
      <c r="M37" s="23"/>
      <c r="N37" s="275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827</v>
      </c>
      <c r="J38" s="49"/>
      <c r="K38" s="217"/>
      <c r="L38" s="215"/>
      <c r="M38" s="23"/>
      <c r="N38" s="275"/>
    </row>
    <row r="39" spans="1:14">
      <c r="A39" s="248" t="s">
        <v>50</v>
      </c>
      <c r="B39" s="249"/>
      <c r="C39" s="250"/>
      <c r="D39" s="250"/>
      <c r="E39" s="250"/>
      <c r="F39" s="250"/>
      <c r="G39" s="250"/>
      <c r="H39" s="250"/>
      <c r="I39" s="250"/>
      <c r="J39" s="250"/>
      <c r="K39" s="251">
        <v>4788</v>
      </c>
      <c r="L39" s="230"/>
      <c r="M39" s="252"/>
      <c r="N39" s="275"/>
    </row>
    <row r="40" spans="1:14" ht="15.75" thickBot="1">
      <c r="A40" s="218" t="s">
        <v>142</v>
      </c>
      <c r="B40" s="219"/>
      <c r="C40" s="221"/>
      <c r="D40" s="221">
        <v>404</v>
      </c>
      <c r="E40" s="221"/>
      <c r="F40" s="221"/>
      <c r="G40" s="221"/>
      <c r="H40" s="221"/>
      <c r="I40" s="221"/>
      <c r="J40" s="221"/>
      <c r="K40" s="222"/>
      <c r="L40" s="219"/>
      <c r="M40" s="33"/>
      <c r="N40" s="226"/>
    </row>
    <row r="41" spans="1:14" ht="15.75" thickBot="1">
      <c r="A41" s="234" t="s">
        <v>51</v>
      </c>
      <c r="B41" s="253"/>
      <c r="C41" s="254"/>
      <c r="D41" s="202"/>
      <c r="E41" s="255"/>
      <c r="F41" s="255"/>
      <c r="G41" s="255"/>
      <c r="H41" s="255"/>
      <c r="I41" s="255"/>
      <c r="J41" s="255"/>
      <c r="K41" s="256"/>
      <c r="L41" s="253"/>
      <c r="M41" s="254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78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39722</v>
      </c>
      <c r="D43" s="60">
        <f t="shared" si="0"/>
        <v>3129</v>
      </c>
      <c r="E43" s="61">
        <f t="shared" si="0"/>
        <v>643</v>
      </c>
      <c r="F43" s="61">
        <f t="shared" si="0"/>
        <v>706</v>
      </c>
      <c r="G43" s="61">
        <f t="shared" si="0"/>
        <v>672</v>
      </c>
      <c r="H43" s="61">
        <f t="shared" si="0"/>
        <v>720</v>
      </c>
      <c r="I43" s="61">
        <f t="shared" si="0"/>
        <v>6315</v>
      </c>
      <c r="J43" s="61">
        <f t="shared" si="0"/>
        <v>2018</v>
      </c>
      <c r="K43" s="62">
        <f t="shared" si="0"/>
        <v>4788</v>
      </c>
      <c r="L43" s="58">
        <f t="shared" si="0"/>
        <v>0</v>
      </c>
      <c r="M43" s="59">
        <f t="shared" si="0"/>
        <v>0</v>
      </c>
      <c r="N43" s="178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78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39722</v>
      </c>
      <c r="D45" s="65">
        <f t="shared" si="1"/>
        <v>3129</v>
      </c>
      <c r="E45" s="66">
        <f t="shared" si="1"/>
        <v>643</v>
      </c>
      <c r="F45" s="66">
        <f t="shared" si="1"/>
        <v>706</v>
      </c>
      <c r="G45" s="66">
        <f t="shared" si="1"/>
        <v>672</v>
      </c>
      <c r="H45" s="66">
        <f t="shared" si="1"/>
        <v>720</v>
      </c>
      <c r="I45" s="66">
        <f t="shared" si="1"/>
        <v>6315</v>
      </c>
      <c r="J45" s="66">
        <f t="shared" si="1"/>
        <v>2018</v>
      </c>
      <c r="K45" s="67">
        <f t="shared" si="1"/>
        <v>4788</v>
      </c>
      <c r="L45" s="63">
        <f t="shared" si="1"/>
        <v>0</v>
      </c>
      <c r="M45" s="64">
        <f t="shared" si="1"/>
        <v>0</v>
      </c>
      <c r="N45" s="178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78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77"/>
      <c r="B49" s="85"/>
      <c r="C49" s="85"/>
      <c r="D49" s="85"/>
      <c r="E49" s="85"/>
      <c r="F49" s="85"/>
      <c r="G49" s="85"/>
      <c r="H49" s="85"/>
      <c r="I49" s="177"/>
      <c r="J49" s="177"/>
      <c r="K49" s="177"/>
      <c r="L49" s="177"/>
      <c r="M49" s="177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456803</v>
      </c>
      <c r="D50" s="88">
        <f t="shared" si="2"/>
        <v>34731.9</v>
      </c>
      <c r="E50" s="89">
        <f t="shared" si="2"/>
        <v>7137.3</v>
      </c>
      <c r="F50" s="89">
        <f t="shared" si="2"/>
        <v>7836.5999999999995</v>
      </c>
      <c r="G50" s="89">
        <f t="shared" si="2"/>
        <v>7526.4</v>
      </c>
      <c r="H50" s="89">
        <f t="shared" si="2"/>
        <v>8063.9999999999991</v>
      </c>
      <c r="I50" s="89">
        <f t="shared" si="2"/>
        <v>71359.5</v>
      </c>
      <c r="J50" s="89">
        <f t="shared" si="2"/>
        <v>22803.4</v>
      </c>
      <c r="K50" s="90">
        <f t="shared" si="2"/>
        <v>54583.200000000004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77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77"/>
      <c r="B54" s="177"/>
      <c r="C54" s="177"/>
      <c r="D54" s="177"/>
      <c r="E54" s="85"/>
      <c r="F54" s="85"/>
      <c r="G54" s="85"/>
      <c r="H54" s="177"/>
      <c r="I54" s="177"/>
      <c r="J54" s="177"/>
      <c r="K54" s="177"/>
      <c r="L54" s="177"/>
      <c r="M54" s="177"/>
      <c r="N54" s="95"/>
    </row>
    <row r="55" spans="1:14" ht="15.75" thickBot="1">
      <c r="A55" s="56" t="s">
        <v>66</v>
      </c>
      <c r="B55" s="103"/>
      <c r="C55" s="104"/>
      <c r="D55" s="105">
        <f>(D45*D53)</f>
        <v>272.22299999999996</v>
      </c>
      <c r="E55" s="106">
        <f>(E45*E53)</f>
        <v>55.940999999999995</v>
      </c>
      <c r="F55" s="106">
        <f>(F45*F53)</f>
        <v>61.421999999999997</v>
      </c>
      <c r="G55" s="106">
        <f>(G45*G53)</f>
        <v>58.463999999999999</v>
      </c>
      <c r="H55" s="106">
        <f t="shared" ref="H55" si="3">(H45*H53)</f>
        <v>62.639999999999993</v>
      </c>
      <c r="I55" s="106">
        <f>(I45*I53)</f>
        <v>549.40499999999997</v>
      </c>
      <c r="J55" s="106">
        <f>(J45*J53)</f>
        <v>175.56599999999997</v>
      </c>
      <c r="K55" s="107">
        <f>(K45*K53)</f>
        <v>416.55599999999998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77"/>
      <c r="B56" s="177"/>
      <c r="C56" s="177"/>
      <c r="D56" s="177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58713</v>
      </c>
      <c r="C57" s="268"/>
      <c r="D57" s="111" t="s">
        <v>68</v>
      </c>
      <c r="E57" s="277">
        <v>44955</v>
      </c>
      <c r="F57" s="277"/>
      <c r="G57" s="277"/>
      <c r="H57" s="277"/>
      <c r="I57" s="278" t="s">
        <v>104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344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58754</v>
      </c>
      <c r="J58" s="258"/>
      <c r="K58" s="258"/>
      <c r="L58" s="258"/>
      <c r="M58" s="258"/>
      <c r="N58" s="258"/>
    </row>
    <row r="59" spans="1:14" ht="15.75" thickBot="1">
      <c r="A59" s="177"/>
      <c r="B59" s="112"/>
      <c r="C59" s="112"/>
      <c r="D59" s="111"/>
      <c r="E59" s="257" t="s">
        <v>71</v>
      </c>
      <c r="F59" s="257"/>
      <c r="G59" s="257"/>
      <c r="H59" s="257"/>
      <c r="I59" s="258">
        <v>58754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58369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77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670845.29999999993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58754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1652.2169999999999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77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672497.51699999988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77"/>
      <c r="B66" s="113"/>
      <c r="C66" s="113"/>
      <c r="D66" s="177"/>
      <c r="E66" s="260" t="s">
        <v>82</v>
      </c>
      <c r="F66" s="260"/>
      <c r="G66" s="260"/>
      <c r="H66" s="260"/>
      <c r="I66" s="261">
        <v>53572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11.521484298171973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77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58754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210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44955</v>
      </c>
      <c r="B72" s="266"/>
      <c r="C72" s="266"/>
      <c r="D72" s="177"/>
      <c r="E72" s="260" t="s">
        <v>91</v>
      </c>
      <c r="F72" s="260"/>
      <c r="G72" s="260"/>
      <c r="H72" s="260"/>
      <c r="I72" s="261">
        <v>-53222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77"/>
      <c r="E73" s="177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77"/>
      <c r="E74" s="260" t="s">
        <v>92</v>
      </c>
      <c r="F74" s="260"/>
      <c r="G74" s="260"/>
      <c r="H74" s="260"/>
      <c r="I74" s="261">
        <f>(I66+I67+I68+I69+I70+I72+I75+I71)</f>
        <v>59104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77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77"/>
      <c r="E76" s="177"/>
      <c r="F76" s="119"/>
      <c r="G76" s="175"/>
      <c r="H76" s="175"/>
      <c r="I76" s="176"/>
      <c r="J76" s="176"/>
      <c r="K76" s="176"/>
      <c r="L76" s="176"/>
      <c r="M76" s="176"/>
      <c r="N76" s="122"/>
    </row>
    <row r="77" spans="1:14">
      <c r="A77" s="263" t="s">
        <v>104</v>
      </c>
      <c r="B77" s="263"/>
      <c r="C77" s="263"/>
      <c r="D77" s="177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41000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17752</v>
      </c>
      <c r="J80" s="258"/>
      <c r="K80" s="258"/>
      <c r="L80" s="258"/>
      <c r="M80" s="258"/>
      <c r="N80" s="258"/>
    </row>
    <row r="81" spans="1:14">
      <c r="A81" s="177"/>
      <c r="B81" s="177"/>
      <c r="C81" s="177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344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73"/>
      <c r="F84" s="173"/>
      <c r="G84" s="173"/>
      <c r="H84" s="173"/>
      <c r="I84" s="174"/>
      <c r="J84" s="174"/>
      <c r="K84" s="174"/>
      <c r="L84" s="174"/>
      <c r="M84" s="174"/>
      <c r="N84" s="174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59306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73"/>
      <c r="F86" s="173"/>
      <c r="G86" s="173"/>
      <c r="H86" s="173"/>
      <c r="I86" s="174"/>
      <c r="J86" s="174"/>
      <c r="K86" s="174"/>
      <c r="L86" s="174"/>
      <c r="M86" s="174"/>
      <c r="N86" s="174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202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108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2076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21427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2755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4132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2086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5519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7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1951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1494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1887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387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287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888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129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106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216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225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128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244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146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124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210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187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473</v>
      </c>
      <c r="E26" s="221"/>
      <c r="F26" s="221"/>
      <c r="G26" s="221"/>
      <c r="H26" s="221"/>
      <c r="I26" s="221"/>
      <c r="J26" s="221"/>
      <c r="K26" s="33"/>
      <c r="L26" s="220"/>
      <c r="M26" s="33"/>
      <c r="N26" s="227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7"/>
    </row>
    <row r="28" spans="1:14">
      <c r="A28" s="214" t="s">
        <v>38</v>
      </c>
      <c r="B28" s="215"/>
      <c r="C28" s="49"/>
      <c r="D28" s="49"/>
      <c r="E28" s="49"/>
      <c r="F28" s="49"/>
      <c r="G28" s="49">
        <v>727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100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306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109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989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154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163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754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144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142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952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4992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7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>
        <v>20777</v>
      </c>
      <c r="M41" s="243"/>
      <c r="N41" s="227"/>
    </row>
    <row r="42" spans="1:14" s="43" customFormat="1" ht="15.75" thickBot="1">
      <c r="A42" s="224"/>
      <c r="B42" s="224"/>
      <c r="C42" s="224"/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27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37995</v>
      </c>
      <c r="D43" s="60">
        <f t="shared" si="0"/>
        <v>2791</v>
      </c>
      <c r="E43" s="61">
        <f t="shared" si="0"/>
        <v>515</v>
      </c>
      <c r="F43" s="61">
        <f t="shared" si="0"/>
        <v>674</v>
      </c>
      <c r="G43" s="61">
        <f t="shared" si="0"/>
        <v>727</v>
      </c>
      <c r="H43" s="61">
        <f t="shared" si="0"/>
        <v>754</v>
      </c>
      <c r="I43" s="61">
        <f t="shared" si="0"/>
        <v>6274</v>
      </c>
      <c r="J43" s="61">
        <f t="shared" si="0"/>
        <v>1887</v>
      </c>
      <c r="K43" s="62">
        <f t="shared" si="0"/>
        <v>4992</v>
      </c>
      <c r="L43" s="58">
        <f t="shared" si="0"/>
        <v>20777</v>
      </c>
      <c r="M43" s="59">
        <f t="shared" si="0"/>
        <v>0</v>
      </c>
      <c r="N43" s="134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34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37995</v>
      </c>
      <c r="D45" s="65">
        <f t="shared" si="1"/>
        <v>2791</v>
      </c>
      <c r="E45" s="66">
        <f t="shared" si="1"/>
        <v>515</v>
      </c>
      <c r="F45" s="66">
        <f t="shared" si="1"/>
        <v>674</v>
      </c>
      <c r="G45" s="66">
        <f t="shared" si="1"/>
        <v>727</v>
      </c>
      <c r="H45" s="66">
        <f t="shared" si="1"/>
        <v>754</v>
      </c>
      <c r="I45" s="66">
        <f t="shared" si="1"/>
        <v>6274</v>
      </c>
      <c r="J45" s="66">
        <f t="shared" si="1"/>
        <v>1887</v>
      </c>
      <c r="K45" s="67">
        <f t="shared" si="1"/>
        <v>4992</v>
      </c>
      <c r="L45" s="63">
        <f t="shared" si="1"/>
        <v>20777</v>
      </c>
      <c r="M45" s="64">
        <f t="shared" si="1"/>
        <v>0</v>
      </c>
      <c r="N45" s="134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34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12.1</v>
      </c>
      <c r="M48" s="83">
        <v>0</v>
      </c>
      <c r="N48" s="30"/>
    </row>
    <row r="49" spans="1:14" ht="15.75" thickBot="1">
      <c r="A49" s="133"/>
      <c r="B49" s="85"/>
      <c r="C49" s="85"/>
      <c r="D49" s="85"/>
      <c r="E49" s="85"/>
      <c r="F49" s="85"/>
      <c r="G49" s="85"/>
      <c r="H49" s="85"/>
      <c r="I49" s="133"/>
      <c r="J49" s="133"/>
      <c r="K49" s="133"/>
      <c r="L49" s="133"/>
      <c r="M49" s="133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436942.5</v>
      </c>
      <c r="D50" s="88">
        <f t="shared" si="2"/>
        <v>30980.1</v>
      </c>
      <c r="E50" s="89">
        <f t="shared" si="2"/>
        <v>5716.5</v>
      </c>
      <c r="F50" s="89">
        <f t="shared" si="2"/>
        <v>7481.4</v>
      </c>
      <c r="G50" s="89">
        <f t="shared" si="2"/>
        <v>8142.4</v>
      </c>
      <c r="H50" s="89">
        <f t="shared" si="2"/>
        <v>8444.7999999999993</v>
      </c>
      <c r="I50" s="89">
        <f t="shared" si="2"/>
        <v>70896.200000000012</v>
      </c>
      <c r="J50" s="89">
        <f t="shared" si="2"/>
        <v>21323.100000000002</v>
      </c>
      <c r="K50" s="90">
        <f t="shared" si="2"/>
        <v>56908.800000000003</v>
      </c>
      <c r="L50" s="86">
        <f t="shared" si="2"/>
        <v>251401.69999999998</v>
      </c>
      <c r="M50" s="91">
        <f t="shared" si="2"/>
        <v>0</v>
      </c>
      <c r="N50" s="92" t="s">
        <v>61</v>
      </c>
    </row>
    <row r="51" spans="1:14" ht="15.75" thickBot="1">
      <c r="A51" s="133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0</v>
      </c>
      <c r="M53" s="102">
        <v>8.6999999999999994E-2</v>
      </c>
      <c r="N53" s="30"/>
    </row>
    <row r="54" spans="1:14" ht="15.75" thickBot="1">
      <c r="A54" s="133"/>
      <c r="B54" s="133"/>
      <c r="C54" s="133"/>
      <c r="D54" s="133"/>
      <c r="E54" s="85"/>
      <c r="F54" s="85"/>
      <c r="G54" s="85"/>
      <c r="H54" s="133"/>
      <c r="I54" s="133"/>
      <c r="J54" s="133"/>
      <c r="K54" s="133"/>
      <c r="L54" s="133"/>
      <c r="M54" s="133"/>
      <c r="N54" s="95"/>
    </row>
    <row r="55" spans="1:14" ht="15.75" thickBot="1">
      <c r="A55" s="56" t="s">
        <v>66</v>
      </c>
      <c r="B55" s="103"/>
      <c r="C55" s="104"/>
      <c r="D55" s="105">
        <f>(D45*D53)</f>
        <v>242.81699999999998</v>
      </c>
      <c r="E55" s="106">
        <f>(E45*E53)</f>
        <v>44.805</v>
      </c>
      <c r="F55" s="106">
        <f>(F45*F53)</f>
        <v>58.637999999999998</v>
      </c>
      <c r="G55" s="106">
        <f>(G45*G53)</f>
        <v>63.248999999999995</v>
      </c>
      <c r="H55" s="106">
        <f t="shared" ref="H55" si="3">(H45*H53)</f>
        <v>65.597999999999999</v>
      </c>
      <c r="I55" s="106">
        <f>(I45*I53)</f>
        <v>545.83799999999997</v>
      </c>
      <c r="J55" s="106">
        <f>(J45*J53)</f>
        <v>164.16899999999998</v>
      </c>
      <c r="K55" s="107">
        <f>(K45*K53)</f>
        <v>434.30399999999997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33"/>
      <c r="B56" s="133"/>
      <c r="C56" s="133"/>
      <c r="D56" s="133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77386</v>
      </c>
      <c r="C57" s="268"/>
      <c r="D57" s="111" t="s">
        <v>68</v>
      </c>
      <c r="E57" s="277">
        <v>44564</v>
      </c>
      <c r="F57" s="277"/>
      <c r="G57" s="277"/>
      <c r="H57" s="277"/>
      <c r="I57" s="278" t="s">
        <v>109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375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77367</v>
      </c>
      <c r="J58" s="258"/>
      <c r="K58" s="258"/>
      <c r="L58" s="258"/>
      <c r="M58" s="258"/>
      <c r="N58" s="258"/>
    </row>
    <row r="59" spans="1:14" ht="15.75" thickBot="1">
      <c r="A59" s="133"/>
      <c r="B59" s="112"/>
      <c r="C59" s="112"/>
      <c r="D59" s="111"/>
      <c r="E59" s="257" t="s">
        <v>71</v>
      </c>
      <c r="F59" s="257"/>
      <c r="G59" s="257"/>
      <c r="H59" s="257"/>
      <c r="I59" s="258">
        <v>77367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77011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33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898237.5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77367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1619.4180000000001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33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899856.91799999995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33"/>
      <c r="B66" s="113"/>
      <c r="C66" s="113"/>
      <c r="D66" s="133"/>
      <c r="E66" s="260" t="s">
        <v>82</v>
      </c>
      <c r="F66" s="260"/>
      <c r="G66" s="260"/>
      <c r="H66" s="260"/>
      <c r="I66" s="261">
        <v>62535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11.684784225630104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33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77367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0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541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44929</v>
      </c>
      <c r="B72" s="266"/>
      <c r="C72" s="266"/>
      <c r="D72" s="133"/>
      <c r="E72" s="260" t="s">
        <v>91</v>
      </c>
      <c r="F72" s="260"/>
      <c r="G72" s="260"/>
      <c r="H72" s="260"/>
      <c r="I72" s="261">
        <v>-60783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33"/>
      <c r="E73" s="133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33"/>
      <c r="E74" s="260" t="s">
        <v>92</v>
      </c>
      <c r="F74" s="260"/>
      <c r="G74" s="260"/>
      <c r="H74" s="260"/>
      <c r="I74" s="261">
        <f>(I66+I67+I68+I69+I70+I72+I75+I71)</f>
        <v>79119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33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33"/>
      <c r="E76" s="133"/>
      <c r="F76" s="119"/>
      <c r="G76" s="129"/>
      <c r="H76" s="129"/>
      <c r="I76" s="130"/>
      <c r="J76" s="130"/>
      <c r="K76" s="130"/>
      <c r="L76" s="130"/>
      <c r="M76" s="130"/>
      <c r="N76" s="122"/>
    </row>
    <row r="77" spans="1:14">
      <c r="A77" s="263" t="s">
        <v>109</v>
      </c>
      <c r="B77" s="263"/>
      <c r="C77" s="263"/>
      <c r="D77" s="133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42550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141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35417</v>
      </c>
      <c r="J80" s="258"/>
      <c r="K80" s="258"/>
      <c r="L80" s="258"/>
      <c r="M80" s="258"/>
      <c r="N80" s="258"/>
    </row>
    <row r="81" spans="1:14">
      <c r="A81" s="133"/>
      <c r="B81" s="133"/>
      <c r="C81" s="133"/>
      <c r="D81" s="126"/>
      <c r="E81" s="257" t="s">
        <v>98</v>
      </c>
      <c r="F81" s="257"/>
      <c r="G81" s="257"/>
      <c r="H81" s="257"/>
      <c r="I81" s="258">
        <v>400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375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31"/>
      <c r="F84" s="131"/>
      <c r="G84" s="131"/>
      <c r="H84" s="131"/>
      <c r="I84" s="132"/>
      <c r="J84" s="132"/>
      <c r="K84" s="132"/>
      <c r="L84" s="132"/>
      <c r="M84" s="132"/>
      <c r="N84" s="132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78883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31"/>
      <c r="F86" s="131"/>
      <c r="G86" s="131"/>
      <c r="H86" s="131"/>
      <c r="I86" s="132"/>
      <c r="J86" s="132"/>
      <c r="K86" s="132"/>
      <c r="L86" s="132"/>
      <c r="M86" s="132"/>
      <c r="N86" s="132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-236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17" header="0.3" footer="0.17"/>
  <pageSetup paperSize="9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143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2153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22029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3366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4433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2406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5907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2097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1711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1938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420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283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828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133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148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205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241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112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273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124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135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181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183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484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 ht="15.75" thickBot="1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 ht="15" customHeight="1">
      <c r="A28" s="214" t="s">
        <v>38</v>
      </c>
      <c r="B28" s="211"/>
      <c r="C28" s="45"/>
      <c r="D28" s="45"/>
      <c r="E28" s="45"/>
      <c r="F28" s="45"/>
      <c r="G28" s="45">
        <v>686</v>
      </c>
      <c r="H28" s="247"/>
      <c r="I28" s="45"/>
      <c r="J28" s="45"/>
      <c r="K28" s="213"/>
      <c r="L28" s="211"/>
      <c r="M28" s="14"/>
      <c r="N28" s="275" t="s">
        <v>105</v>
      </c>
    </row>
    <row r="29" spans="1:14">
      <c r="A29" s="214" t="s">
        <v>39</v>
      </c>
      <c r="B29" s="215"/>
      <c r="C29" s="49"/>
      <c r="D29" s="49"/>
      <c r="E29" s="49">
        <v>92</v>
      </c>
      <c r="F29" s="49"/>
      <c r="G29" s="49"/>
      <c r="H29" s="49"/>
      <c r="I29" s="49"/>
      <c r="J29" s="49"/>
      <c r="K29" s="217"/>
      <c r="L29" s="215"/>
      <c r="M29" s="23"/>
      <c r="N29" s="275"/>
    </row>
    <row r="30" spans="1:14">
      <c r="A30" s="214" t="s">
        <v>40</v>
      </c>
      <c r="B30" s="215"/>
      <c r="C30" s="49"/>
      <c r="D30" s="49"/>
      <c r="E30" s="49">
        <v>311</v>
      </c>
      <c r="F30" s="49"/>
      <c r="G30" s="49"/>
      <c r="H30" s="49"/>
      <c r="I30" s="49"/>
      <c r="J30" s="49"/>
      <c r="K30" s="217"/>
      <c r="L30" s="215"/>
      <c r="M30" s="23"/>
      <c r="N30" s="275"/>
    </row>
    <row r="31" spans="1:14">
      <c r="A31" s="214" t="s">
        <v>41</v>
      </c>
      <c r="B31" s="215"/>
      <c r="C31" s="49"/>
      <c r="D31" s="49"/>
      <c r="E31" s="49">
        <v>240</v>
      </c>
      <c r="F31" s="49"/>
      <c r="G31" s="49"/>
      <c r="H31" s="49"/>
      <c r="I31" s="49"/>
      <c r="J31" s="49"/>
      <c r="K31" s="217"/>
      <c r="L31" s="215"/>
      <c r="M31" s="23"/>
      <c r="N31" s="275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986</v>
      </c>
      <c r="J32" s="49"/>
      <c r="K32" s="217"/>
      <c r="L32" s="215"/>
      <c r="M32" s="23"/>
      <c r="N32" s="275"/>
    </row>
    <row r="33" spans="1:14">
      <c r="A33" s="214" t="s">
        <v>43</v>
      </c>
      <c r="B33" s="215"/>
      <c r="C33" s="49"/>
      <c r="D33" s="49">
        <v>0</v>
      </c>
      <c r="E33" s="49"/>
      <c r="F33" s="49"/>
      <c r="G33" s="49"/>
      <c r="H33" s="49"/>
      <c r="I33" s="49"/>
      <c r="J33" s="49"/>
      <c r="K33" s="217"/>
      <c r="L33" s="215"/>
      <c r="M33" s="23"/>
      <c r="N33" s="275"/>
    </row>
    <row r="34" spans="1:14">
      <c r="A34" s="214" t="s">
        <v>44</v>
      </c>
      <c r="B34" s="215"/>
      <c r="C34" s="49"/>
      <c r="D34" s="49">
        <v>144</v>
      </c>
      <c r="E34" s="49"/>
      <c r="F34" s="49"/>
      <c r="G34" s="49"/>
      <c r="H34" s="49"/>
      <c r="I34" s="49"/>
      <c r="J34" s="49"/>
      <c r="K34" s="217"/>
      <c r="L34" s="215"/>
      <c r="M34" s="23"/>
      <c r="N34" s="275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800</v>
      </c>
      <c r="I35" s="49"/>
      <c r="J35" s="49"/>
      <c r="K35" s="217"/>
      <c r="L35" s="215"/>
      <c r="M35" s="23"/>
      <c r="N35" s="275"/>
    </row>
    <row r="36" spans="1:14">
      <c r="A36" s="214" t="s">
        <v>46</v>
      </c>
      <c r="B36" s="215"/>
      <c r="C36" s="49"/>
      <c r="D36" s="49">
        <v>168</v>
      </c>
      <c r="E36" s="49"/>
      <c r="F36" s="49"/>
      <c r="G36" s="49"/>
      <c r="H36" s="49"/>
      <c r="I36" s="49"/>
      <c r="J36" s="49"/>
      <c r="K36" s="217"/>
      <c r="L36" s="215"/>
      <c r="M36" s="23"/>
      <c r="N36" s="275"/>
    </row>
    <row r="37" spans="1:14" s="43" customFormat="1">
      <c r="A37" s="214" t="s">
        <v>47</v>
      </c>
      <c r="B37" s="215"/>
      <c r="C37" s="49"/>
      <c r="D37" s="49">
        <v>172</v>
      </c>
      <c r="E37" s="49"/>
      <c r="F37" s="49"/>
      <c r="G37" s="49"/>
      <c r="H37" s="49"/>
      <c r="I37" s="49"/>
      <c r="J37" s="49"/>
      <c r="K37" s="217"/>
      <c r="L37" s="215"/>
      <c r="M37" s="23"/>
      <c r="N37" s="275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854</v>
      </c>
      <c r="J38" s="49"/>
      <c r="K38" s="217"/>
      <c r="L38" s="215"/>
      <c r="M38" s="23"/>
      <c r="N38" s="275"/>
    </row>
    <row r="39" spans="1:14">
      <c r="A39" s="229" t="s">
        <v>50</v>
      </c>
      <c r="B39" s="249"/>
      <c r="C39" s="250"/>
      <c r="D39" s="250"/>
      <c r="E39" s="250"/>
      <c r="F39" s="250"/>
      <c r="G39" s="250"/>
      <c r="H39" s="250"/>
      <c r="I39" s="250"/>
      <c r="J39" s="250"/>
      <c r="K39" s="251">
        <v>4675</v>
      </c>
      <c r="L39" s="230"/>
      <c r="M39" s="252"/>
      <c r="N39" s="275"/>
    </row>
    <row r="40" spans="1:14" ht="15.75" thickBot="1">
      <c r="A40" s="240" t="s">
        <v>142</v>
      </c>
      <c r="B40" s="219"/>
      <c r="C40" s="221"/>
      <c r="D40" s="205">
        <v>258</v>
      </c>
      <c r="E40" s="205"/>
      <c r="F40" s="205"/>
      <c r="G40" s="221"/>
      <c r="H40" s="221"/>
      <c r="I40" s="221"/>
      <c r="J40" s="221"/>
      <c r="K40" s="222"/>
      <c r="L40" s="219"/>
      <c r="M40" s="33"/>
      <c r="N40" s="226"/>
    </row>
    <row r="41" spans="1:14" ht="15.75" thickBot="1">
      <c r="A41" s="241" t="s">
        <v>51</v>
      </c>
      <c r="B41" s="253"/>
      <c r="C41" s="254"/>
      <c r="D41" s="202"/>
      <c r="E41" s="255"/>
      <c r="F41" s="255"/>
      <c r="G41" s="255"/>
      <c r="H41" s="255"/>
      <c r="I41" s="255"/>
      <c r="J41" s="255"/>
      <c r="K41" s="256"/>
      <c r="L41" s="253"/>
      <c r="M41" s="254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80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40294</v>
      </c>
      <c r="D43" s="60">
        <f t="shared" si="0"/>
        <v>2961</v>
      </c>
      <c r="E43" s="61">
        <f t="shared" si="0"/>
        <v>643</v>
      </c>
      <c r="F43" s="61">
        <f t="shared" si="0"/>
        <v>703</v>
      </c>
      <c r="G43" s="61">
        <f t="shared" si="0"/>
        <v>686</v>
      </c>
      <c r="H43" s="61">
        <f t="shared" si="0"/>
        <v>800</v>
      </c>
      <c r="I43" s="61">
        <f t="shared" si="0"/>
        <v>6476</v>
      </c>
      <c r="J43" s="61">
        <f t="shared" si="0"/>
        <v>1938</v>
      </c>
      <c r="K43" s="62">
        <f t="shared" si="0"/>
        <v>4675</v>
      </c>
      <c r="L43" s="58">
        <f t="shared" si="0"/>
        <v>0</v>
      </c>
      <c r="M43" s="59">
        <f t="shared" si="0"/>
        <v>0</v>
      </c>
      <c r="N43" s="180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80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40294</v>
      </c>
      <c r="D45" s="65">
        <f t="shared" si="1"/>
        <v>2961</v>
      </c>
      <c r="E45" s="66">
        <f t="shared" si="1"/>
        <v>643</v>
      </c>
      <c r="F45" s="66">
        <f t="shared" si="1"/>
        <v>703</v>
      </c>
      <c r="G45" s="66">
        <f t="shared" si="1"/>
        <v>686</v>
      </c>
      <c r="H45" s="66">
        <f t="shared" si="1"/>
        <v>800</v>
      </c>
      <c r="I45" s="66">
        <f t="shared" si="1"/>
        <v>6476</v>
      </c>
      <c r="J45" s="66">
        <f t="shared" si="1"/>
        <v>1938</v>
      </c>
      <c r="K45" s="67">
        <f t="shared" si="1"/>
        <v>4675</v>
      </c>
      <c r="L45" s="63">
        <f t="shared" si="1"/>
        <v>0</v>
      </c>
      <c r="M45" s="64">
        <f t="shared" si="1"/>
        <v>0</v>
      </c>
      <c r="N45" s="180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80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84"/>
      <c r="B49" s="85"/>
      <c r="C49" s="85"/>
      <c r="D49" s="85"/>
      <c r="E49" s="85"/>
      <c r="F49" s="85"/>
      <c r="G49" s="85"/>
      <c r="H49" s="85"/>
      <c r="I49" s="184"/>
      <c r="J49" s="184"/>
      <c r="K49" s="184"/>
      <c r="L49" s="184"/>
      <c r="M49" s="184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463381</v>
      </c>
      <c r="D50" s="88">
        <f t="shared" si="2"/>
        <v>32867.1</v>
      </c>
      <c r="E50" s="89">
        <f t="shared" si="2"/>
        <v>7137.3</v>
      </c>
      <c r="F50" s="89">
        <f t="shared" si="2"/>
        <v>7803.3</v>
      </c>
      <c r="G50" s="89">
        <f t="shared" si="2"/>
        <v>7683.2</v>
      </c>
      <c r="H50" s="89">
        <f t="shared" si="2"/>
        <v>8960</v>
      </c>
      <c r="I50" s="89">
        <f t="shared" si="2"/>
        <v>73178.8</v>
      </c>
      <c r="J50" s="89">
        <f t="shared" si="2"/>
        <v>21899.4</v>
      </c>
      <c r="K50" s="90">
        <f t="shared" si="2"/>
        <v>53295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84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84"/>
      <c r="B54" s="184"/>
      <c r="C54" s="184"/>
      <c r="D54" s="184"/>
      <c r="E54" s="85"/>
      <c r="F54" s="85"/>
      <c r="G54" s="85"/>
      <c r="H54" s="184"/>
      <c r="I54" s="184"/>
      <c r="J54" s="184"/>
      <c r="K54" s="184"/>
      <c r="L54" s="184"/>
      <c r="M54" s="184"/>
      <c r="N54" s="95"/>
    </row>
    <row r="55" spans="1:14" ht="15.75" thickBot="1">
      <c r="A55" s="56" t="s">
        <v>66</v>
      </c>
      <c r="B55" s="103"/>
      <c r="C55" s="104"/>
      <c r="D55" s="105">
        <f>(D45*D53)</f>
        <v>257.60699999999997</v>
      </c>
      <c r="E55" s="106">
        <f>(E45*E53)</f>
        <v>55.940999999999995</v>
      </c>
      <c r="F55" s="106">
        <f>(F45*F53)</f>
        <v>61.160999999999994</v>
      </c>
      <c r="G55" s="106">
        <f>(G45*G53)</f>
        <v>59.681999999999995</v>
      </c>
      <c r="H55" s="106">
        <f t="shared" ref="H55" si="3">(H45*H53)</f>
        <v>69.599999999999994</v>
      </c>
      <c r="I55" s="106">
        <f>(I45*I53)</f>
        <v>563.41199999999992</v>
      </c>
      <c r="J55" s="106">
        <f>(J45*J53)</f>
        <v>168.60599999999999</v>
      </c>
      <c r="K55" s="107">
        <f>(K45*K53)</f>
        <v>406.72499999999997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84"/>
      <c r="B56" s="184"/>
      <c r="C56" s="184"/>
      <c r="D56" s="184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59176</v>
      </c>
      <c r="C57" s="268"/>
      <c r="D57" s="111" t="s">
        <v>68</v>
      </c>
      <c r="E57" s="277">
        <v>44956</v>
      </c>
      <c r="F57" s="277"/>
      <c r="G57" s="277"/>
      <c r="H57" s="277"/>
      <c r="I57" s="278" t="s">
        <v>107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357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59209</v>
      </c>
      <c r="J58" s="258"/>
      <c r="K58" s="258"/>
      <c r="L58" s="258"/>
      <c r="M58" s="258"/>
      <c r="N58" s="258"/>
    </row>
    <row r="59" spans="1:14" ht="15.75" thickBot="1">
      <c r="A59" s="184"/>
      <c r="B59" s="112"/>
      <c r="C59" s="112"/>
      <c r="D59" s="111"/>
      <c r="E59" s="257" t="s">
        <v>71</v>
      </c>
      <c r="F59" s="257"/>
      <c r="G59" s="257"/>
      <c r="H59" s="257"/>
      <c r="I59" s="258">
        <v>59209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58819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84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676205.1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59209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1642.7339999999997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84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677847.83400000003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84"/>
      <c r="B66" s="113"/>
      <c r="C66" s="113"/>
      <c r="D66" s="184"/>
      <c r="E66" s="260" t="s">
        <v>82</v>
      </c>
      <c r="F66" s="260"/>
      <c r="G66" s="260"/>
      <c r="H66" s="260"/>
      <c r="I66" s="261">
        <v>53222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11.524300549142284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84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59209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245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44956</v>
      </c>
      <c r="B72" s="266"/>
      <c r="C72" s="266"/>
      <c r="D72" s="184"/>
      <c r="E72" s="260" t="s">
        <v>91</v>
      </c>
      <c r="F72" s="260"/>
      <c r="G72" s="260"/>
      <c r="H72" s="260"/>
      <c r="I72" s="261">
        <v>-52802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84"/>
      <c r="E73" s="184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84"/>
      <c r="E74" s="260" t="s">
        <v>92</v>
      </c>
      <c r="F74" s="260"/>
      <c r="G74" s="260"/>
      <c r="H74" s="260"/>
      <c r="I74" s="261">
        <f>(I66+I67+I68+I69+I70+I72+I75+I71)</f>
        <v>59629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84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84"/>
      <c r="E76" s="184"/>
      <c r="F76" s="119"/>
      <c r="G76" s="181"/>
      <c r="H76" s="181"/>
      <c r="I76" s="182"/>
      <c r="J76" s="182"/>
      <c r="K76" s="182"/>
      <c r="L76" s="182"/>
      <c r="M76" s="182"/>
      <c r="N76" s="122"/>
    </row>
    <row r="77" spans="1:14">
      <c r="A77" s="263" t="s">
        <v>107</v>
      </c>
      <c r="B77" s="263"/>
      <c r="C77" s="263"/>
      <c r="D77" s="184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41800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35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17028</v>
      </c>
      <c r="J80" s="258"/>
      <c r="K80" s="258"/>
      <c r="L80" s="258"/>
      <c r="M80" s="258"/>
      <c r="N80" s="258"/>
    </row>
    <row r="81" spans="1:14">
      <c r="A81" s="184"/>
      <c r="B81" s="184"/>
      <c r="C81" s="184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357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83"/>
      <c r="F84" s="183"/>
      <c r="G84" s="183"/>
      <c r="H84" s="183"/>
      <c r="I84" s="179"/>
      <c r="J84" s="179"/>
      <c r="K84" s="179"/>
      <c r="L84" s="179"/>
      <c r="M84" s="179"/>
      <c r="N84" s="179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59430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83"/>
      <c r="F86" s="183"/>
      <c r="G86" s="183"/>
      <c r="H86" s="183"/>
      <c r="I86" s="179"/>
      <c r="J86" s="179"/>
      <c r="K86" s="179"/>
      <c r="L86" s="179"/>
      <c r="M86" s="179"/>
      <c r="N86" s="179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-199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33" header="0.3" footer="0.3"/>
  <pageSetup paperSize="9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N54" sqref="N54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144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2115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22165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3385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4569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2318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5005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2111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1649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1913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407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297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898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147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144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197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242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117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292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125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174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209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468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 ht="15.75" thickBot="1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 ht="15" customHeight="1">
      <c r="A28" s="214" t="s">
        <v>38</v>
      </c>
      <c r="B28" s="211"/>
      <c r="C28" s="45"/>
      <c r="D28" s="45"/>
      <c r="E28" s="45"/>
      <c r="F28" s="45"/>
      <c r="G28" s="45">
        <v>686</v>
      </c>
      <c r="H28" s="247"/>
      <c r="I28" s="45"/>
      <c r="J28" s="45"/>
      <c r="K28" s="213"/>
      <c r="L28" s="211"/>
      <c r="M28" s="14"/>
      <c r="N28" s="275" t="s">
        <v>105</v>
      </c>
    </row>
    <row r="29" spans="1:14">
      <c r="A29" s="214" t="s">
        <v>39</v>
      </c>
      <c r="B29" s="215"/>
      <c r="C29" s="49"/>
      <c r="D29" s="49"/>
      <c r="E29" s="49">
        <v>108</v>
      </c>
      <c r="F29" s="49"/>
      <c r="G29" s="49"/>
      <c r="H29" s="49"/>
      <c r="I29" s="49"/>
      <c r="J29" s="49"/>
      <c r="K29" s="217"/>
      <c r="L29" s="215"/>
      <c r="M29" s="23"/>
      <c r="N29" s="275"/>
    </row>
    <row r="30" spans="1:14">
      <c r="A30" s="214" t="s">
        <v>40</v>
      </c>
      <c r="B30" s="215"/>
      <c r="C30" s="49"/>
      <c r="D30" s="49"/>
      <c r="E30" s="49">
        <v>309</v>
      </c>
      <c r="F30" s="49"/>
      <c r="G30" s="49"/>
      <c r="H30" s="49"/>
      <c r="I30" s="49"/>
      <c r="J30" s="49"/>
      <c r="K30" s="217"/>
      <c r="L30" s="215"/>
      <c r="M30" s="23"/>
      <c r="N30" s="275"/>
    </row>
    <row r="31" spans="1:14">
      <c r="A31" s="214" t="s">
        <v>41</v>
      </c>
      <c r="B31" s="215"/>
      <c r="C31" s="49"/>
      <c r="D31" s="49"/>
      <c r="E31" s="49">
        <v>235</v>
      </c>
      <c r="F31" s="49"/>
      <c r="G31" s="49"/>
      <c r="H31" s="49"/>
      <c r="I31" s="49"/>
      <c r="J31" s="49"/>
      <c r="K31" s="217"/>
      <c r="L31" s="215"/>
      <c r="M31" s="23"/>
      <c r="N31" s="275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949</v>
      </c>
      <c r="J32" s="49"/>
      <c r="K32" s="217"/>
      <c r="L32" s="215"/>
      <c r="M32" s="23"/>
      <c r="N32" s="275"/>
    </row>
    <row r="33" spans="1:14">
      <c r="A33" s="214" t="s">
        <v>43</v>
      </c>
      <c r="B33" s="215"/>
      <c r="C33" s="49"/>
      <c r="D33" s="49">
        <v>180</v>
      </c>
      <c r="E33" s="49"/>
      <c r="F33" s="49"/>
      <c r="G33" s="49"/>
      <c r="H33" s="49"/>
      <c r="I33" s="49"/>
      <c r="J33" s="49"/>
      <c r="K33" s="217"/>
      <c r="L33" s="215"/>
      <c r="M33" s="23"/>
      <c r="N33" s="275"/>
    </row>
    <row r="34" spans="1:14">
      <c r="A34" s="214" t="s">
        <v>44</v>
      </c>
      <c r="B34" s="215"/>
      <c r="C34" s="49"/>
      <c r="D34" s="49">
        <v>153</v>
      </c>
      <c r="E34" s="49"/>
      <c r="F34" s="49"/>
      <c r="G34" s="49"/>
      <c r="H34" s="49"/>
      <c r="I34" s="49"/>
      <c r="J34" s="49"/>
      <c r="K34" s="217"/>
      <c r="L34" s="215"/>
      <c r="M34" s="23"/>
      <c r="N34" s="275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782</v>
      </c>
      <c r="I35" s="49"/>
      <c r="J35" s="49"/>
      <c r="K35" s="217"/>
      <c r="L35" s="215"/>
      <c r="M35" s="23"/>
      <c r="N35" s="275"/>
    </row>
    <row r="36" spans="1:14">
      <c r="A36" s="214" t="s">
        <v>46</v>
      </c>
      <c r="B36" s="215"/>
      <c r="C36" s="49"/>
      <c r="D36" s="49">
        <v>169</v>
      </c>
      <c r="E36" s="49"/>
      <c r="F36" s="49"/>
      <c r="G36" s="49"/>
      <c r="H36" s="49"/>
      <c r="I36" s="49"/>
      <c r="J36" s="49"/>
      <c r="K36" s="217"/>
      <c r="L36" s="215"/>
      <c r="M36" s="23"/>
      <c r="N36" s="275"/>
    </row>
    <row r="37" spans="1:14" s="43" customFormat="1">
      <c r="A37" s="214" t="s">
        <v>47</v>
      </c>
      <c r="B37" s="215"/>
      <c r="C37" s="49"/>
      <c r="D37" s="49">
        <v>198</v>
      </c>
      <c r="E37" s="49"/>
      <c r="F37" s="49"/>
      <c r="G37" s="49"/>
      <c r="H37" s="49"/>
      <c r="I37" s="49"/>
      <c r="J37" s="49"/>
      <c r="K37" s="217"/>
      <c r="L37" s="215"/>
      <c r="M37" s="23"/>
      <c r="N37" s="275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871</v>
      </c>
      <c r="J38" s="49"/>
      <c r="K38" s="217"/>
      <c r="L38" s="215"/>
      <c r="M38" s="23"/>
      <c r="N38" s="275"/>
    </row>
    <row r="39" spans="1:14">
      <c r="A39" s="229" t="s">
        <v>50</v>
      </c>
      <c r="B39" s="249"/>
      <c r="C39" s="250"/>
      <c r="D39" s="250"/>
      <c r="E39" s="250"/>
      <c r="F39" s="250"/>
      <c r="G39" s="250"/>
      <c r="H39" s="250"/>
      <c r="I39" s="250"/>
      <c r="J39" s="250"/>
      <c r="K39" s="251">
        <v>4628</v>
      </c>
      <c r="L39" s="230"/>
      <c r="M39" s="252"/>
      <c r="N39" s="275"/>
    </row>
    <row r="40" spans="1:14" ht="15.75" thickBot="1">
      <c r="A40" s="240" t="s">
        <v>142</v>
      </c>
      <c r="B40" s="219"/>
      <c r="C40" s="221"/>
      <c r="D40" s="205">
        <v>195</v>
      </c>
      <c r="E40" s="205"/>
      <c r="F40" s="205"/>
      <c r="G40" s="221"/>
      <c r="H40" s="221"/>
      <c r="I40" s="221"/>
      <c r="J40" s="221"/>
      <c r="K40" s="222"/>
      <c r="L40" s="219"/>
      <c r="M40" s="33"/>
      <c r="N40" s="226"/>
    </row>
    <row r="41" spans="1:14" ht="15.75" thickBot="1">
      <c r="A41" s="241" t="s">
        <v>51</v>
      </c>
      <c r="B41" s="253"/>
      <c r="C41" s="254"/>
      <c r="D41" s="202"/>
      <c r="E41" s="255"/>
      <c r="F41" s="255"/>
      <c r="G41" s="255"/>
      <c r="H41" s="255"/>
      <c r="I41" s="255"/>
      <c r="J41" s="255"/>
      <c r="K41" s="256"/>
      <c r="L41" s="253"/>
      <c r="M41" s="254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80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39557</v>
      </c>
      <c r="D43" s="60">
        <f t="shared" si="0"/>
        <v>3010</v>
      </c>
      <c r="E43" s="61">
        <f t="shared" si="0"/>
        <v>652</v>
      </c>
      <c r="F43" s="61">
        <f t="shared" si="0"/>
        <v>704</v>
      </c>
      <c r="G43" s="61">
        <f t="shared" si="0"/>
        <v>686</v>
      </c>
      <c r="H43" s="61">
        <f t="shared" si="0"/>
        <v>782</v>
      </c>
      <c r="I43" s="61">
        <f t="shared" si="0"/>
        <v>6478</v>
      </c>
      <c r="J43" s="61">
        <f t="shared" si="0"/>
        <v>1913</v>
      </c>
      <c r="K43" s="62">
        <f t="shared" si="0"/>
        <v>4628</v>
      </c>
      <c r="L43" s="58">
        <f t="shared" si="0"/>
        <v>0</v>
      </c>
      <c r="M43" s="59">
        <f t="shared" si="0"/>
        <v>0</v>
      </c>
      <c r="N43" s="180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80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39557</v>
      </c>
      <c r="D45" s="65">
        <f t="shared" si="1"/>
        <v>3010</v>
      </c>
      <c r="E45" s="66">
        <f t="shared" si="1"/>
        <v>652</v>
      </c>
      <c r="F45" s="66">
        <f t="shared" si="1"/>
        <v>704</v>
      </c>
      <c r="G45" s="66">
        <f t="shared" si="1"/>
        <v>686</v>
      </c>
      <c r="H45" s="66">
        <f t="shared" si="1"/>
        <v>782</v>
      </c>
      <c r="I45" s="66">
        <f t="shared" si="1"/>
        <v>6478</v>
      </c>
      <c r="J45" s="66">
        <f t="shared" si="1"/>
        <v>1913</v>
      </c>
      <c r="K45" s="67">
        <f t="shared" si="1"/>
        <v>4628</v>
      </c>
      <c r="L45" s="63">
        <f t="shared" si="1"/>
        <v>0</v>
      </c>
      <c r="M45" s="64">
        <f t="shared" si="1"/>
        <v>0</v>
      </c>
      <c r="N45" s="180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80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84"/>
      <c r="B49" s="85"/>
      <c r="C49" s="85"/>
      <c r="D49" s="85"/>
      <c r="E49" s="85"/>
      <c r="F49" s="85"/>
      <c r="G49" s="85"/>
      <c r="H49" s="85"/>
      <c r="I49" s="184"/>
      <c r="J49" s="184"/>
      <c r="K49" s="184"/>
      <c r="L49" s="184"/>
      <c r="M49" s="184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454905.5</v>
      </c>
      <c r="D50" s="88">
        <f t="shared" si="2"/>
        <v>33411</v>
      </c>
      <c r="E50" s="89">
        <f t="shared" si="2"/>
        <v>7237.2</v>
      </c>
      <c r="F50" s="89">
        <f t="shared" si="2"/>
        <v>7814.4</v>
      </c>
      <c r="G50" s="89">
        <f t="shared" si="2"/>
        <v>7683.2</v>
      </c>
      <c r="H50" s="89">
        <f t="shared" si="2"/>
        <v>8758.4</v>
      </c>
      <c r="I50" s="89">
        <f t="shared" si="2"/>
        <v>73201.400000000009</v>
      </c>
      <c r="J50" s="89">
        <f t="shared" si="2"/>
        <v>21616.9</v>
      </c>
      <c r="K50" s="90">
        <f t="shared" si="2"/>
        <v>52759.200000000004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84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84"/>
      <c r="B54" s="184"/>
      <c r="C54" s="184"/>
      <c r="D54" s="184"/>
      <c r="E54" s="85"/>
      <c r="F54" s="85"/>
      <c r="G54" s="85"/>
      <c r="H54" s="184"/>
      <c r="I54" s="184"/>
      <c r="J54" s="184"/>
      <c r="K54" s="184"/>
      <c r="L54" s="184"/>
      <c r="M54" s="184"/>
      <c r="N54" s="95"/>
    </row>
    <row r="55" spans="1:14" ht="15.75" thickBot="1">
      <c r="A55" s="56" t="s">
        <v>66</v>
      </c>
      <c r="B55" s="103"/>
      <c r="C55" s="104"/>
      <c r="D55" s="105">
        <f>(D45*D53)</f>
        <v>261.87</v>
      </c>
      <c r="E55" s="106">
        <f>(E45*E53)</f>
        <v>56.723999999999997</v>
      </c>
      <c r="F55" s="106">
        <f>(F45*F53)</f>
        <v>61.247999999999998</v>
      </c>
      <c r="G55" s="106">
        <f>(G45*G53)</f>
        <v>59.681999999999995</v>
      </c>
      <c r="H55" s="106">
        <f t="shared" ref="H55" si="3">(H45*H53)</f>
        <v>68.033999999999992</v>
      </c>
      <c r="I55" s="106">
        <f>(I45*I53)</f>
        <v>563.58600000000001</v>
      </c>
      <c r="J55" s="106">
        <f>(J45*J53)</f>
        <v>166.43099999999998</v>
      </c>
      <c r="K55" s="107">
        <f>(K45*K53)</f>
        <v>402.63599999999997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84"/>
      <c r="B56" s="184"/>
      <c r="C56" s="184"/>
      <c r="D56" s="184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58410</v>
      </c>
      <c r="C57" s="268"/>
      <c r="D57" s="111" t="s">
        <v>68</v>
      </c>
      <c r="E57" s="277">
        <v>44957</v>
      </c>
      <c r="F57" s="277"/>
      <c r="G57" s="277"/>
      <c r="H57" s="277"/>
      <c r="I57" s="278" t="s">
        <v>109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350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58452</v>
      </c>
      <c r="J58" s="258"/>
      <c r="K58" s="258"/>
      <c r="L58" s="258"/>
      <c r="M58" s="258"/>
      <c r="N58" s="258"/>
    </row>
    <row r="59" spans="1:14" ht="15.75" thickBot="1">
      <c r="A59" s="184"/>
      <c r="B59" s="112"/>
      <c r="C59" s="112"/>
      <c r="D59" s="111"/>
      <c r="E59" s="257" t="s">
        <v>71</v>
      </c>
      <c r="F59" s="257"/>
      <c r="G59" s="257"/>
      <c r="H59" s="257"/>
      <c r="I59" s="258">
        <v>58452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58060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84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667387.20000000007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58452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1640.211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84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669027.41100000008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84"/>
      <c r="B66" s="113"/>
      <c r="C66" s="113"/>
      <c r="D66" s="184"/>
      <c r="E66" s="260" t="s">
        <v>82</v>
      </c>
      <c r="F66" s="260"/>
      <c r="G66" s="260"/>
      <c r="H66" s="260"/>
      <c r="I66" s="261">
        <v>52802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11.523034981054083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84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58452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210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44957</v>
      </c>
      <c r="B72" s="266"/>
      <c r="C72" s="266"/>
      <c r="D72" s="184"/>
      <c r="E72" s="260" t="s">
        <v>91</v>
      </c>
      <c r="F72" s="260"/>
      <c r="G72" s="260"/>
      <c r="H72" s="260"/>
      <c r="I72" s="261">
        <v>-52626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84"/>
      <c r="E73" s="184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84"/>
      <c r="E74" s="260" t="s">
        <v>92</v>
      </c>
      <c r="F74" s="260"/>
      <c r="G74" s="260"/>
      <c r="H74" s="260"/>
      <c r="I74" s="261">
        <f>(I66+I67+I68+I69+I70+I72+I75+I71)</f>
        <v>58628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84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84"/>
      <c r="E76" s="184"/>
      <c r="F76" s="119"/>
      <c r="G76" s="181"/>
      <c r="H76" s="181"/>
      <c r="I76" s="182"/>
      <c r="J76" s="182"/>
      <c r="K76" s="182"/>
      <c r="L76" s="182"/>
      <c r="M76" s="182"/>
      <c r="N76" s="122"/>
    </row>
    <row r="77" spans="1:14">
      <c r="A77" s="263" t="s">
        <v>109</v>
      </c>
      <c r="B77" s="263"/>
      <c r="C77" s="263"/>
      <c r="D77" s="184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41600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17136</v>
      </c>
      <c r="J80" s="258"/>
      <c r="K80" s="258"/>
      <c r="L80" s="258"/>
      <c r="M80" s="258"/>
      <c r="N80" s="258"/>
    </row>
    <row r="81" spans="1:14">
      <c r="A81" s="184"/>
      <c r="B81" s="184"/>
      <c r="C81" s="184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350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83"/>
      <c r="F84" s="183"/>
      <c r="G84" s="183"/>
      <c r="H84" s="183"/>
      <c r="I84" s="179"/>
      <c r="J84" s="179"/>
      <c r="K84" s="179"/>
      <c r="L84" s="179"/>
      <c r="M84" s="179"/>
      <c r="N84" s="179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59296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83"/>
      <c r="F86" s="183"/>
      <c r="G86" s="183"/>
      <c r="H86" s="183"/>
      <c r="I86" s="179"/>
      <c r="J86" s="179"/>
      <c r="K86" s="179"/>
      <c r="L86" s="179"/>
      <c r="M86" s="179"/>
      <c r="N86" s="179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668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28999999999999998" header="0.3" footer="0.3"/>
  <pageSetup paperSize="9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N89"/>
  <sheetViews>
    <sheetView tabSelected="1" topLeftCell="A25" workbookViewId="0">
      <selection activeCell="P37" sqref="P3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9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281"/>
    </row>
    <row r="2" spans="1:14" ht="15.75" thickBot="1">
      <c r="A2" s="280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281"/>
    </row>
    <row r="3" spans="1:14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281"/>
    </row>
    <row r="4" spans="1:14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281"/>
    </row>
    <row r="5" spans="1:14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281"/>
    </row>
    <row r="6" spans="1:14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281"/>
    </row>
    <row r="7" spans="1:14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281"/>
    </row>
    <row r="8" spans="1:14" ht="15.75" thickBot="1">
      <c r="A8" s="31" t="s">
        <v>20</v>
      </c>
      <c r="B8" s="32"/>
      <c r="C8" s="33"/>
      <c r="D8" s="34"/>
      <c r="E8" s="35"/>
      <c r="F8" s="35"/>
      <c r="G8" s="36"/>
      <c r="H8" s="36"/>
      <c r="I8" s="36"/>
      <c r="J8" s="36"/>
      <c r="K8" s="37"/>
      <c r="L8" s="38"/>
      <c r="M8" s="39"/>
      <c r="N8" s="30"/>
    </row>
    <row r="9" spans="1:14" s="43" customFormat="1" ht="15.75" thickBot="1">
      <c r="A9" s="40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180"/>
    </row>
    <row r="10" spans="1:14">
      <c r="A10" s="12" t="s">
        <v>21</v>
      </c>
      <c r="B10" s="13"/>
      <c r="C10" s="44"/>
      <c r="D10" s="16"/>
      <c r="E10" s="16"/>
      <c r="F10" s="16"/>
      <c r="G10" s="17"/>
      <c r="H10" s="17"/>
      <c r="I10" s="45"/>
      <c r="J10" s="17"/>
      <c r="K10" s="144"/>
      <c r="L10" s="140"/>
      <c r="M10" s="20"/>
      <c r="N10" s="282" t="s">
        <v>22</v>
      </c>
    </row>
    <row r="11" spans="1:14">
      <c r="A11" s="21" t="s">
        <v>23</v>
      </c>
      <c r="B11" s="22"/>
      <c r="C11" s="48"/>
      <c r="D11" s="25"/>
      <c r="E11" s="25"/>
      <c r="F11" s="25"/>
      <c r="G11" s="26"/>
      <c r="H11" s="26"/>
      <c r="I11" s="49"/>
      <c r="J11" s="26"/>
      <c r="K11" s="145"/>
      <c r="L11" s="141"/>
      <c r="M11" s="29"/>
      <c r="N11" s="282"/>
    </row>
    <row r="12" spans="1:14">
      <c r="A12" s="21" t="s">
        <v>24</v>
      </c>
      <c r="B12" s="22"/>
      <c r="C12" s="48"/>
      <c r="D12" s="25"/>
      <c r="E12" s="25"/>
      <c r="F12" s="25"/>
      <c r="G12" s="26"/>
      <c r="H12" s="26"/>
      <c r="I12" s="26"/>
      <c r="J12" s="49"/>
      <c r="K12" s="145"/>
      <c r="L12" s="141"/>
      <c r="M12" s="29"/>
      <c r="N12" s="282"/>
    </row>
    <row r="13" spans="1:14">
      <c r="A13" s="21" t="s">
        <v>25</v>
      </c>
      <c r="B13" s="22"/>
      <c r="C13" s="48"/>
      <c r="D13" s="25"/>
      <c r="E13" s="25"/>
      <c r="F13" s="50"/>
      <c r="G13" s="26"/>
      <c r="H13" s="26"/>
      <c r="I13" s="26"/>
      <c r="J13" s="26"/>
      <c r="K13" s="145"/>
      <c r="L13" s="141"/>
      <c r="M13" s="29"/>
      <c r="N13" s="282"/>
    </row>
    <row r="14" spans="1:14">
      <c r="A14" s="21" t="s">
        <v>26</v>
      </c>
      <c r="B14" s="22"/>
      <c r="C14" s="48"/>
      <c r="D14" s="25"/>
      <c r="E14" s="25"/>
      <c r="F14" s="50"/>
      <c r="G14" s="26"/>
      <c r="H14" s="26"/>
      <c r="I14" s="26"/>
      <c r="J14" s="26"/>
      <c r="K14" s="145"/>
      <c r="L14" s="141"/>
      <c r="M14" s="29"/>
      <c r="N14" s="282"/>
    </row>
    <row r="15" spans="1:14">
      <c r="A15" s="21" t="s">
        <v>27</v>
      </c>
      <c r="B15" s="22"/>
      <c r="C15" s="48"/>
      <c r="D15" s="25"/>
      <c r="E15" s="25"/>
      <c r="F15" s="51"/>
      <c r="G15" s="26"/>
      <c r="H15" s="26"/>
      <c r="I15" s="49"/>
      <c r="J15" s="26"/>
      <c r="K15" s="145"/>
      <c r="L15" s="141"/>
      <c r="M15" s="29"/>
      <c r="N15" s="282"/>
    </row>
    <row r="16" spans="1:14">
      <c r="A16" s="21" t="s">
        <v>28</v>
      </c>
      <c r="B16" s="22"/>
      <c r="C16" s="48"/>
      <c r="D16" s="50"/>
      <c r="E16" s="25"/>
      <c r="F16" s="25"/>
      <c r="G16" s="26"/>
      <c r="H16" s="26"/>
      <c r="I16" s="26"/>
      <c r="J16" s="26"/>
      <c r="K16" s="145"/>
      <c r="L16" s="141"/>
      <c r="M16" s="29"/>
      <c r="N16" s="282"/>
    </row>
    <row r="17" spans="1:14">
      <c r="A17" s="21" t="s">
        <v>29</v>
      </c>
      <c r="B17" s="22"/>
      <c r="C17" s="48"/>
      <c r="D17" s="50"/>
      <c r="E17" s="25"/>
      <c r="F17" s="25"/>
      <c r="G17" s="26"/>
      <c r="H17" s="26"/>
      <c r="I17" s="26"/>
      <c r="J17" s="26"/>
      <c r="K17" s="145"/>
      <c r="L17" s="141"/>
      <c r="M17" s="29"/>
      <c r="N17" s="282"/>
    </row>
    <row r="18" spans="1:14">
      <c r="A18" s="21" t="s">
        <v>30</v>
      </c>
      <c r="B18" s="22"/>
      <c r="C18" s="48"/>
      <c r="D18" s="50"/>
      <c r="E18" s="25"/>
      <c r="F18" s="25"/>
      <c r="G18" s="26"/>
      <c r="H18" s="26"/>
      <c r="I18" s="26"/>
      <c r="J18" s="26"/>
      <c r="K18" s="145"/>
      <c r="L18" s="141"/>
      <c r="M18" s="29"/>
      <c r="N18" s="282"/>
    </row>
    <row r="19" spans="1:14">
      <c r="A19" s="21" t="s">
        <v>31</v>
      </c>
      <c r="B19" s="22"/>
      <c r="C19" s="48"/>
      <c r="D19" s="50"/>
      <c r="E19" s="25"/>
      <c r="F19" s="25"/>
      <c r="G19" s="26"/>
      <c r="H19" s="26"/>
      <c r="I19" s="26"/>
      <c r="J19" s="26"/>
      <c r="K19" s="145"/>
      <c r="L19" s="141"/>
      <c r="M19" s="29"/>
      <c r="N19" s="282"/>
    </row>
    <row r="20" spans="1:14">
      <c r="A20" s="21" t="s">
        <v>32</v>
      </c>
      <c r="B20" s="22"/>
      <c r="C20" s="48"/>
      <c r="D20" s="50"/>
      <c r="E20" s="25"/>
      <c r="F20" s="25"/>
      <c r="G20" s="26"/>
      <c r="H20" s="26"/>
      <c r="I20" s="26"/>
      <c r="J20" s="26"/>
      <c r="K20" s="145"/>
      <c r="L20" s="141"/>
      <c r="M20" s="29"/>
      <c r="N20" s="282"/>
    </row>
    <row r="21" spans="1:14">
      <c r="A21" s="21" t="s">
        <v>33</v>
      </c>
      <c r="B21" s="22"/>
      <c r="C21" s="48"/>
      <c r="D21" s="50"/>
      <c r="E21" s="25"/>
      <c r="F21" s="25"/>
      <c r="G21" s="26"/>
      <c r="H21" s="26"/>
      <c r="I21" s="26"/>
      <c r="J21" s="26"/>
      <c r="K21" s="145"/>
      <c r="L21" s="141"/>
      <c r="M21" s="29"/>
      <c r="N21" s="282"/>
    </row>
    <row r="22" spans="1:14">
      <c r="A22" s="21" t="s">
        <v>34</v>
      </c>
      <c r="B22" s="22"/>
      <c r="C22" s="48"/>
      <c r="D22" s="50"/>
      <c r="E22" s="25"/>
      <c r="F22" s="25"/>
      <c r="G22" s="26"/>
      <c r="H22" s="26"/>
      <c r="I22" s="26"/>
      <c r="J22" s="26"/>
      <c r="K22" s="145"/>
      <c r="L22" s="141"/>
      <c r="M22" s="29"/>
      <c r="N22" s="282"/>
    </row>
    <row r="23" spans="1:14">
      <c r="A23" s="21" t="s">
        <v>35</v>
      </c>
      <c r="B23" s="22"/>
      <c r="C23" s="48"/>
      <c r="D23" s="50"/>
      <c r="E23" s="25"/>
      <c r="F23" s="25"/>
      <c r="G23" s="26"/>
      <c r="H23" s="26"/>
      <c r="I23" s="26"/>
      <c r="J23" s="26"/>
      <c r="K23" s="145"/>
      <c r="L23" s="141"/>
      <c r="M23" s="29"/>
      <c r="N23" s="282"/>
    </row>
    <row r="24" spans="1:14">
      <c r="A24" s="21" t="s">
        <v>36</v>
      </c>
      <c r="B24" s="22"/>
      <c r="C24" s="48"/>
      <c r="D24" s="50"/>
      <c r="E24" s="25"/>
      <c r="F24" s="25"/>
      <c r="G24" s="26"/>
      <c r="H24" s="26"/>
      <c r="I24" s="26"/>
      <c r="J24" s="26"/>
      <c r="K24" s="145"/>
      <c r="L24" s="141"/>
      <c r="M24" s="29"/>
      <c r="N24" s="282"/>
    </row>
    <row r="25" spans="1:14">
      <c r="A25" s="47" t="s">
        <v>37</v>
      </c>
      <c r="B25" s="146"/>
      <c r="C25" s="135"/>
      <c r="D25" s="136"/>
      <c r="E25" s="137"/>
      <c r="F25" s="137"/>
      <c r="G25" s="138"/>
      <c r="H25" s="138"/>
      <c r="I25" s="138"/>
      <c r="J25" s="138"/>
      <c r="K25" s="147"/>
      <c r="L25" s="142"/>
      <c r="M25" s="139"/>
      <c r="N25" s="282"/>
    </row>
    <row r="26" spans="1:14" ht="15.75" thickBot="1">
      <c r="A26" s="76" t="s">
        <v>49</v>
      </c>
      <c r="B26" s="32"/>
      <c r="C26" s="52"/>
      <c r="D26" s="53"/>
      <c r="E26" s="35"/>
      <c r="F26" s="35"/>
      <c r="G26" s="36"/>
      <c r="H26" s="36"/>
      <c r="I26" s="36"/>
      <c r="J26" s="36"/>
      <c r="K26" s="148"/>
      <c r="L26" s="143"/>
      <c r="M26" s="39"/>
      <c r="N26" s="180"/>
    </row>
    <row r="27" spans="1:14" ht="15.75" thickBot="1">
      <c r="A27" s="54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180"/>
    </row>
    <row r="28" spans="1:14" ht="15" customHeight="1">
      <c r="A28" s="21" t="s">
        <v>38</v>
      </c>
      <c r="B28" s="13"/>
      <c r="C28" s="44"/>
      <c r="D28" s="16"/>
      <c r="E28" s="16"/>
      <c r="F28" s="16"/>
      <c r="G28" s="200"/>
      <c r="H28" s="201"/>
      <c r="I28" s="17"/>
      <c r="J28" s="17"/>
      <c r="K28" s="18"/>
      <c r="L28" s="19"/>
      <c r="M28" s="20"/>
      <c r="N28" s="282" t="s">
        <v>105</v>
      </c>
    </row>
    <row r="29" spans="1:14">
      <c r="A29" s="21" t="s">
        <v>39</v>
      </c>
      <c r="B29" s="22"/>
      <c r="C29" s="48"/>
      <c r="D29" s="25"/>
      <c r="E29" s="50"/>
      <c r="F29" s="25"/>
      <c r="G29" s="26"/>
      <c r="H29" s="26"/>
      <c r="I29" s="26"/>
      <c r="J29" s="26"/>
      <c r="K29" s="27"/>
      <c r="L29" s="28"/>
      <c r="M29" s="29"/>
      <c r="N29" s="282"/>
    </row>
    <row r="30" spans="1:14">
      <c r="A30" s="21" t="s">
        <v>40</v>
      </c>
      <c r="B30" s="22"/>
      <c r="C30" s="48"/>
      <c r="D30" s="25"/>
      <c r="E30" s="50"/>
      <c r="F30" s="25"/>
      <c r="G30" s="26"/>
      <c r="H30" s="26"/>
      <c r="I30" s="26"/>
      <c r="J30" s="26"/>
      <c r="K30" s="27"/>
      <c r="L30" s="28"/>
      <c r="M30" s="29"/>
      <c r="N30" s="282"/>
    </row>
    <row r="31" spans="1:14">
      <c r="A31" s="21" t="s">
        <v>41</v>
      </c>
      <c r="B31" s="22"/>
      <c r="C31" s="48"/>
      <c r="D31" s="25"/>
      <c r="E31" s="50"/>
      <c r="F31" s="25"/>
      <c r="G31" s="26"/>
      <c r="H31" s="26"/>
      <c r="I31" s="26"/>
      <c r="J31" s="26"/>
      <c r="K31" s="27"/>
      <c r="L31" s="28"/>
      <c r="M31" s="29"/>
      <c r="N31" s="282"/>
    </row>
    <row r="32" spans="1:14">
      <c r="A32" s="21" t="s">
        <v>42</v>
      </c>
      <c r="B32" s="22"/>
      <c r="C32" s="48"/>
      <c r="D32" s="25"/>
      <c r="E32" s="25"/>
      <c r="F32" s="25"/>
      <c r="G32" s="26"/>
      <c r="H32" s="26"/>
      <c r="I32" s="49"/>
      <c r="J32" s="26"/>
      <c r="K32" s="27"/>
      <c r="L32" s="28"/>
      <c r="M32" s="29"/>
      <c r="N32" s="282"/>
    </row>
    <row r="33" spans="1:14">
      <c r="A33" s="21" t="s">
        <v>43</v>
      </c>
      <c r="B33" s="22"/>
      <c r="C33" s="48"/>
      <c r="D33" s="49"/>
      <c r="E33" s="25"/>
      <c r="F33" s="25"/>
      <c r="G33" s="26"/>
      <c r="H33" s="26"/>
      <c r="I33" s="26"/>
      <c r="J33" s="26"/>
      <c r="K33" s="27"/>
      <c r="L33" s="28"/>
      <c r="M33" s="29"/>
      <c r="N33" s="282"/>
    </row>
    <row r="34" spans="1:14">
      <c r="A34" s="21" t="s">
        <v>44</v>
      </c>
      <c r="B34" s="22"/>
      <c r="C34" s="48"/>
      <c r="D34" s="49"/>
      <c r="E34" s="25"/>
      <c r="F34" s="25"/>
      <c r="G34" s="26"/>
      <c r="H34" s="26"/>
      <c r="I34" s="26"/>
      <c r="J34" s="26"/>
      <c r="K34" s="27"/>
      <c r="L34" s="28"/>
      <c r="M34" s="29"/>
      <c r="N34" s="282"/>
    </row>
    <row r="35" spans="1:14">
      <c r="A35" s="21" t="s">
        <v>45</v>
      </c>
      <c r="B35" s="22"/>
      <c r="C35" s="48"/>
      <c r="D35" s="25"/>
      <c r="E35" s="25"/>
      <c r="F35" s="25"/>
      <c r="G35" s="26"/>
      <c r="H35" s="49"/>
      <c r="I35" s="26"/>
      <c r="J35" s="26"/>
      <c r="K35" s="27"/>
      <c r="L35" s="28"/>
      <c r="M35" s="29"/>
      <c r="N35" s="282"/>
    </row>
    <row r="36" spans="1:14">
      <c r="A36" s="21" t="s">
        <v>46</v>
      </c>
      <c r="B36" s="22"/>
      <c r="C36" s="48"/>
      <c r="D36" s="50"/>
      <c r="E36" s="25"/>
      <c r="F36" s="25"/>
      <c r="G36" s="26"/>
      <c r="H36" s="26"/>
      <c r="I36" s="26"/>
      <c r="J36" s="26"/>
      <c r="K36" s="27"/>
      <c r="L36" s="28"/>
      <c r="M36" s="29"/>
      <c r="N36" s="282"/>
    </row>
    <row r="37" spans="1:14" s="43" customFormat="1">
      <c r="A37" s="21" t="s">
        <v>47</v>
      </c>
      <c r="B37" s="22"/>
      <c r="C37" s="48"/>
      <c r="D37" s="50"/>
      <c r="E37" s="25"/>
      <c r="F37" s="25"/>
      <c r="G37" s="26"/>
      <c r="H37" s="26"/>
      <c r="I37" s="26"/>
      <c r="J37" s="26"/>
      <c r="K37" s="27"/>
      <c r="L37" s="28"/>
      <c r="M37" s="29"/>
      <c r="N37" s="282"/>
    </row>
    <row r="38" spans="1:14">
      <c r="A38" s="21" t="s">
        <v>48</v>
      </c>
      <c r="B38" s="22"/>
      <c r="C38" s="48"/>
      <c r="D38" s="25"/>
      <c r="E38" s="25"/>
      <c r="F38" s="25"/>
      <c r="G38" s="26"/>
      <c r="H38" s="26"/>
      <c r="I38" s="49"/>
      <c r="J38" s="26"/>
      <c r="K38" s="27"/>
      <c r="L38" s="28"/>
      <c r="M38" s="29"/>
      <c r="N38" s="282"/>
    </row>
    <row r="39" spans="1:14">
      <c r="A39" s="47" t="s">
        <v>50</v>
      </c>
      <c r="B39" s="186"/>
      <c r="C39" s="187"/>
      <c r="D39" s="188"/>
      <c r="E39" s="188"/>
      <c r="F39" s="188"/>
      <c r="G39" s="189"/>
      <c r="H39" s="189"/>
      <c r="I39" s="189"/>
      <c r="J39" s="189"/>
      <c r="K39" s="190"/>
      <c r="L39" s="191"/>
      <c r="M39" s="192"/>
      <c r="N39" s="282"/>
    </row>
    <row r="40" spans="1:14" ht="15.75" thickBot="1">
      <c r="A40" s="55" t="s">
        <v>142</v>
      </c>
      <c r="B40" s="32"/>
      <c r="C40" s="52"/>
      <c r="D40" s="205"/>
      <c r="E40" s="204"/>
      <c r="F40" s="204"/>
      <c r="G40" s="36"/>
      <c r="H40" s="36"/>
      <c r="I40" s="36"/>
      <c r="J40" s="36"/>
      <c r="K40" s="37"/>
      <c r="L40" s="38"/>
      <c r="M40" s="39"/>
      <c r="N40" s="185"/>
    </row>
    <row r="41" spans="1:14" ht="15.75" thickBot="1">
      <c r="A41" s="56" t="s">
        <v>51</v>
      </c>
      <c r="B41" s="193"/>
      <c r="C41" s="194"/>
      <c r="D41" s="203"/>
      <c r="E41" s="195"/>
      <c r="F41" s="195"/>
      <c r="G41" s="196"/>
      <c r="H41" s="196"/>
      <c r="I41" s="196"/>
      <c r="J41" s="196"/>
      <c r="K41" s="197"/>
      <c r="L41" s="198"/>
      <c r="M41" s="199"/>
      <c r="N41" s="185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80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0</v>
      </c>
      <c r="D43" s="60">
        <f t="shared" si="0"/>
        <v>0</v>
      </c>
      <c r="E43" s="61">
        <f t="shared" si="0"/>
        <v>0</v>
      </c>
      <c r="F43" s="61">
        <f t="shared" si="0"/>
        <v>0</v>
      </c>
      <c r="G43" s="61">
        <f t="shared" si="0"/>
        <v>0</v>
      </c>
      <c r="H43" s="61">
        <f t="shared" si="0"/>
        <v>0</v>
      </c>
      <c r="I43" s="61">
        <f t="shared" si="0"/>
        <v>0</v>
      </c>
      <c r="J43" s="61">
        <f t="shared" si="0"/>
        <v>0</v>
      </c>
      <c r="K43" s="62">
        <f t="shared" si="0"/>
        <v>0</v>
      </c>
      <c r="L43" s="58">
        <f t="shared" si="0"/>
        <v>0</v>
      </c>
      <c r="M43" s="59">
        <f t="shared" si="0"/>
        <v>0</v>
      </c>
      <c r="N43" s="180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80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0</v>
      </c>
      <c r="D45" s="65">
        <f t="shared" si="1"/>
        <v>0</v>
      </c>
      <c r="E45" s="66">
        <f t="shared" si="1"/>
        <v>0</v>
      </c>
      <c r="F45" s="66">
        <f t="shared" si="1"/>
        <v>0</v>
      </c>
      <c r="G45" s="66">
        <f t="shared" si="1"/>
        <v>0</v>
      </c>
      <c r="H45" s="66">
        <f t="shared" si="1"/>
        <v>0</v>
      </c>
      <c r="I45" s="66">
        <f t="shared" si="1"/>
        <v>0</v>
      </c>
      <c r="J45" s="66">
        <f t="shared" si="1"/>
        <v>0</v>
      </c>
      <c r="K45" s="67">
        <f t="shared" si="1"/>
        <v>0</v>
      </c>
      <c r="L45" s="63">
        <f t="shared" si="1"/>
        <v>0</v>
      </c>
      <c r="M45" s="64">
        <f t="shared" si="1"/>
        <v>0</v>
      </c>
      <c r="N45" s="180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80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11.7</v>
      </c>
      <c r="D48" s="79">
        <v>11.3</v>
      </c>
      <c r="E48" s="80">
        <v>11.3</v>
      </c>
      <c r="F48" s="80">
        <v>11.3</v>
      </c>
      <c r="G48" s="80">
        <v>11.4</v>
      </c>
      <c r="H48" s="80">
        <v>11.4</v>
      </c>
      <c r="I48" s="81">
        <v>11.5</v>
      </c>
      <c r="J48" s="81">
        <v>11.5</v>
      </c>
      <c r="K48" s="81">
        <v>11.6</v>
      </c>
      <c r="L48" s="82">
        <v>0</v>
      </c>
      <c r="M48" s="83">
        <v>0</v>
      </c>
      <c r="N48" s="30"/>
    </row>
    <row r="49" spans="1:14" ht="15.75" thickBot="1">
      <c r="A49" s="184"/>
      <c r="B49" s="85"/>
      <c r="C49" s="85"/>
      <c r="D49" s="85"/>
      <c r="E49" s="85"/>
      <c r="F49" s="85"/>
      <c r="G49" s="85"/>
      <c r="H49" s="85"/>
      <c r="I49" s="184"/>
      <c r="J49" s="184"/>
      <c r="K49" s="184"/>
      <c r="L49" s="184"/>
      <c r="M49" s="184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0</v>
      </c>
      <c r="D50" s="88">
        <f t="shared" si="2"/>
        <v>0</v>
      </c>
      <c r="E50" s="89">
        <f t="shared" si="2"/>
        <v>0</v>
      </c>
      <c r="F50" s="89">
        <f t="shared" si="2"/>
        <v>0</v>
      </c>
      <c r="G50" s="89">
        <f t="shared" si="2"/>
        <v>0</v>
      </c>
      <c r="H50" s="89">
        <f t="shared" si="2"/>
        <v>0</v>
      </c>
      <c r="I50" s="89">
        <f t="shared" si="2"/>
        <v>0</v>
      </c>
      <c r="J50" s="89">
        <f t="shared" si="2"/>
        <v>0</v>
      </c>
      <c r="K50" s="90">
        <f t="shared" si="2"/>
        <v>0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84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65</v>
      </c>
      <c r="B53" s="96"/>
      <c r="C53" s="97"/>
      <c r="D53" s="98">
        <v>9.5000000000000001E-2</v>
      </c>
      <c r="E53" s="99">
        <v>9.5000000000000001E-2</v>
      </c>
      <c r="F53" s="99">
        <v>9.5000000000000001E-2</v>
      </c>
      <c r="G53" s="99">
        <v>9.5000000000000001E-2</v>
      </c>
      <c r="H53" s="99">
        <v>9.5000000000000001E-2</v>
      </c>
      <c r="I53" s="99">
        <v>9.5000000000000001E-2</v>
      </c>
      <c r="J53" s="99">
        <v>9.5000000000000001E-2</v>
      </c>
      <c r="K53" s="100">
        <v>9.5000000000000001E-2</v>
      </c>
      <c r="L53" s="101">
        <v>0</v>
      </c>
      <c r="M53" s="102">
        <v>0</v>
      </c>
      <c r="N53" s="30"/>
    </row>
    <row r="54" spans="1:14" ht="15.75" thickBot="1">
      <c r="A54" s="184"/>
      <c r="B54" s="184"/>
      <c r="C54" s="184"/>
      <c r="D54" s="184"/>
      <c r="E54" s="85"/>
      <c r="F54" s="85"/>
      <c r="G54" s="85"/>
      <c r="H54" s="184"/>
      <c r="I54" s="184"/>
      <c r="J54" s="184"/>
      <c r="K54" s="184"/>
      <c r="L54" s="184"/>
      <c r="M54" s="184"/>
      <c r="N54" s="95"/>
    </row>
    <row r="55" spans="1:14" ht="15.75" thickBot="1">
      <c r="A55" s="56" t="s">
        <v>66</v>
      </c>
      <c r="B55" s="103"/>
      <c r="C55" s="104"/>
      <c r="D55" s="105">
        <f>(D45*D53)</f>
        <v>0</v>
      </c>
      <c r="E55" s="106">
        <f>(E45*E53)</f>
        <v>0</v>
      </c>
      <c r="F55" s="106">
        <f>(F45*F53)</f>
        <v>0</v>
      </c>
      <c r="G55" s="106">
        <f>(G45*G53)</f>
        <v>0</v>
      </c>
      <c r="H55" s="106">
        <f t="shared" ref="H55" si="3">(H45*H53)</f>
        <v>0</v>
      </c>
      <c r="I55" s="106">
        <f>(I45*I53)</f>
        <v>0</v>
      </c>
      <c r="J55" s="106">
        <f>(J45*J53)</f>
        <v>0</v>
      </c>
      <c r="K55" s="107">
        <f>(K45*K53)</f>
        <v>0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84"/>
      <c r="B56" s="184"/>
      <c r="C56" s="184"/>
      <c r="D56" s="184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0</v>
      </c>
      <c r="C57" s="268"/>
      <c r="D57" s="111" t="s">
        <v>68</v>
      </c>
      <c r="E57" s="277"/>
      <c r="F57" s="277"/>
      <c r="G57" s="277"/>
      <c r="H57" s="277"/>
      <c r="I57" s="278"/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0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0</v>
      </c>
      <c r="J58" s="258"/>
      <c r="K58" s="258"/>
      <c r="L58" s="258"/>
      <c r="M58" s="258"/>
      <c r="N58" s="258"/>
    </row>
    <row r="59" spans="1:14" ht="15.75" thickBot="1">
      <c r="A59" s="184"/>
      <c r="B59" s="112"/>
      <c r="C59" s="112"/>
      <c r="D59" s="111"/>
      <c r="E59" s="257" t="s">
        <v>71</v>
      </c>
      <c r="F59" s="257"/>
      <c r="G59" s="257"/>
      <c r="H59" s="257"/>
      <c r="I59" s="258">
        <v>0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0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84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0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0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0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84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0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84"/>
      <c r="B66" s="113"/>
      <c r="C66" s="113"/>
      <c r="D66" s="184"/>
      <c r="E66" s="260" t="s">
        <v>82</v>
      </c>
      <c r="F66" s="260"/>
      <c r="G66" s="260"/>
      <c r="H66" s="260"/>
      <c r="I66" s="261">
        <v>0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 t="e">
        <f>(B65/B60)</f>
        <v>#DIV/0!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84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0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/>
      <c r="B72" s="266"/>
      <c r="C72" s="266"/>
      <c r="D72" s="184"/>
      <c r="E72" s="260" t="s">
        <v>91</v>
      </c>
      <c r="F72" s="260"/>
      <c r="G72" s="260"/>
      <c r="H72" s="260"/>
      <c r="I72" s="261">
        <v>0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84"/>
      <c r="E73" s="184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84"/>
      <c r="E74" s="260" t="s">
        <v>92</v>
      </c>
      <c r="F74" s="260"/>
      <c r="G74" s="260"/>
      <c r="H74" s="260"/>
      <c r="I74" s="261">
        <f>(I66+I67+I68+I69+I70+I72+I75+I71)</f>
        <v>0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84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84"/>
      <c r="E76" s="184"/>
      <c r="F76" s="119"/>
      <c r="G76" s="181"/>
      <c r="H76" s="181"/>
      <c r="I76" s="182"/>
      <c r="J76" s="182"/>
      <c r="K76" s="182"/>
      <c r="L76" s="182"/>
      <c r="M76" s="182"/>
      <c r="N76" s="122"/>
    </row>
    <row r="77" spans="1:14">
      <c r="A77" s="263"/>
      <c r="B77" s="263"/>
      <c r="C77" s="263"/>
      <c r="D77" s="184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0</v>
      </c>
      <c r="J80" s="258"/>
      <c r="K80" s="258"/>
      <c r="L80" s="258"/>
      <c r="M80" s="258"/>
      <c r="N80" s="258"/>
    </row>
    <row r="81" spans="1:14">
      <c r="A81" s="184"/>
      <c r="B81" s="184"/>
      <c r="C81" s="184"/>
      <c r="D81" s="126"/>
      <c r="E81" s="257" t="s">
        <v>98</v>
      </c>
      <c r="F81" s="257"/>
      <c r="G81" s="257"/>
      <c r="H81" s="257"/>
      <c r="I81" s="258">
        <v>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0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83"/>
      <c r="F84" s="183"/>
      <c r="G84" s="183"/>
      <c r="H84" s="183"/>
      <c r="I84" s="179"/>
      <c r="J84" s="179"/>
      <c r="K84" s="179"/>
      <c r="L84" s="179"/>
      <c r="M84" s="179"/>
      <c r="N84" s="179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0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83"/>
      <c r="F86" s="183"/>
      <c r="G86" s="183"/>
      <c r="H86" s="183"/>
      <c r="I86" s="179"/>
      <c r="J86" s="179"/>
      <c r="K86" s="179"/>
      <c r="L86" s="179"/>
      <c r="M86" s="179"/>
      <c r="N86" s="179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0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N89"/>
  <sheetViews>
    <sheetView topLeftCell="A23" workbookViewId="0">
      <selection activeCell="O32" sqref="O32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9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281"/>
    </row>
    <row r="2" spans="1:14" ht="15.75" thickBot="1">
      <c r="A2" s="280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281"/>
    </row>
    <row r="3" spans="1:14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281"/>
    </row>
    <row r="4" spans="1:14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281"/>
    </row>
    <row r="5" spans="1:14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281"/>
    </row>
    <row r="6" spans="1:14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281"/>
    </row>
    <row r="7" spans="1:14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281"/>
    </row>
    <row r="8" spans="1:14" ht="15.75" thickBot="1">
      <c r="A8" s="31" t="s">
        <v>20</v>
      </c>
      <c r="B8" s="32"/>
      <c r="C8" s="33"/>
      <c r="D8" s="34"/>
      <c r="E8" s="35"/>
      <c r="F8" s="35"/>
      <c r="G8" s="36"/>
      <c r="H8" s="36"/>
      <c r="I8" s="36"/>
      <c r="J8" s="36"/>
      <c r="K8" s="37"/>
      <c r="L8" s="38"/>
      <c r="M8" s="39"/>
      <c r="N8" s="30"/>
    </row>
    <row r="9" spans="1:14" s="43" customFormat="1" ht="15.75" thickBot="1">
      <c r="A9" s="40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180"/>
    </row>
    <row r="10" spans="1:14">
      <c r="A10" s="12" t="s">
        <v>21</v>
      </c>
      <c r="B10" s="13"/>
      <c r="C10" s="44"/>
      <c r="D10" s="16"/>
      <c r="E10" s="16"/>
      <c r="F10" s="16"/>
      <c r="G10" s="17"/>
      <c r="H10" s="17"/>
      <c r="I10" s="45"/>
      <c r="J10" s="17"/>
      <c r="K10" s="144"/>
      <c r="L10" s="140"/>
      <c r="M10" s="20"/>
      <c r="N10" s="282" t="s">
        <v>22</v>
      </c>
    </row>
    <row r="11" spans="1:14">
      <c r="A11" s="21" t="s">
        <v>23</v>
      </c>
      <c r="B11" s="22"/>
      <c r="C11" s="48"/>
      <c r="D11" s="25"/>
      <c r="E11" s="25"/>
      <c r="F11" s="25"/>
      <c r="G11" s="26"/>
      <c r="H11" s="26"/>
      <c r="I11" s="49"/>
      <c r="J11" s="26"/>
      <c r="K11" s="145"/>
      <c r="L11" s="141"/>
      <c r="M11" s="29"/>
      <c r="N11" s="282"/>
    </row>
    <row r="12" spans="1:14">
      <c r="A12" s="21" t="s">
        <v>24</v>
      </c>
      <c r="B12" s="22"/>
      <c r="C12" s="48"/>
      <c r="D12" s="25"/>
      <c r="E12" s="25"/>
      <c r="F12" s="25"/>
      <c r="G12" s="26"/>
      <c r="H12" s="26"/>
      <c r="I12" s="26"/>
      <c r="J12" s="49"/>
      <c r="K12" s="145"/>
      <c r="L12" s="141"/>
      <c r="M12" s="29"/>
      <c r="N12" s="282"/>
    </row>
    <row r="13" spans="1:14">
      <c r="A13" s="21" t="s">
        <v>25</v>
      </c>
      <c r="B13" s="22"/>
      <c r="C13" s="48"/>
      <c r="D13" s="25"/>
      <c r="E13" s="25"/>
      <c r="F13" s="50"/>
      <c r="G13" s="26"/>
      <c r="H13" s="26"/>
      <c r="I13" s="26"/>
      <c r="J13" s="26"/>
      <c r="K13" s="145"/>
      <c r="L13" s="141"/>
      <c r="M13" s="29"/>
      <c r="N13" s="282"/>
    </row>
    <row r="14" spans="1:14">
      <c r="A14" s="21" t="s">
        <v>26</v>
      </c>
      <c r="B14" s="22"/>
      <c r="C14" s="48"/>
      <c r="D14" s="25"/>
      <c r="E14" s="25"/>
      <c r="F14" s="50"/>
      <c r="G14" s="26"/>
      <c r="H14" s="26"/>
      <c r="I14" s="26"/>
      <c r="J14" s="26"/>
      <c r="K14" s="145"/>
      <c r="L14" s="141"/>
      <c r="M14" s="29"/>
      <c r="N14" s="282"/>
    </row>
    <row r="15" spans="1:14">
      <c r="A15" s="21" t="s">
        <v>27</v>
      </c>
      <c r="B15" s="22"/>
      <c r="C15" s="48"/>
      <c r="D15" s="25"/>
      <c r="E15" s="25"/>
      <c r="F15" s="51"/>
      <c r="G15" s="26"/>
      <c r="H15" s="26"/>
      <c r="I15" s="49"/>
      <c r="J15" s="26"/>
      <c r="K15" s="145"/>
      <c r="L15" s="141"/>
      <c r="M15" s="29"/>
      <c r="N15" s="282"/>
    </row>
    <row r="16" spans="1:14">
      <c r="A16" s="21" t="s">
        <v>28</v>
      </c>
      <c r="B16" s="22"/>
      <c r="C16" s="48"/>
      <c r="D16" s="50"/>
      <c r="E16" s="25"/>
      <c r="F16" s="25"/>
      <c r="G16" s="26"/>
      <c r="H16" s="26"/>
      <c r="I16" s="26"/>
      <c r="J16" s="26"/>
      <c r="K16" s="145"/>
      <c r="L16" s="141"/>
      <c r="M16" s="29"/>
      <c r="N16" s="282"/>
    </row>
    <row r="17" spans="1:14">
      <c r="A17" s="21" t="s">
        <v>29</v>
      </c>
      <c r="B17" s="22"/>
      <c r="C17" s="48"/>
      <c r="D17" s="50"/>
      <c r="E17" s="25"/>
      <c r="F17" s="25"/>
      <c r="G17" s="26"/>
      <c r="H17" s="26"/>
      <c r="I17" s="26"/>
      <c r="J17" s="26"/>
      <c r="K17" s="145"/>
      <c r="L17" s="141"/>
      <c r="M17" s="29"/>
      <c r="N17" s="282"/>
    </row>
    <row r="18" spans="1:14">
      <c r="A18" s="21" t="s">
        <v>30</v>
      </c>
      <c r="B18" s="22"/>
      <c r="C18" s="48"/>
      <c r="D18" s="50"/>
      <c r="E18" s="25"/>
      <c r="F18" s="25"/>
      <c r="G18" s="26"/>
      <c r="H18" s="26"/>
      <c r="I18" s="26"/>
      <c r="J18" s="26"/>
      <c r="K18" s="145"/>
      <c r="L18" s="141"/>
      <c r="M18" s="29"/>
      <c r="N18" s="282"/>
    </row>
    <row r="19" spans="1:14">
      <c r="A19" s="21" t="s">
        <v>31</v>
      </c>
      <c r="B19" s="22"/>
      <c r="C19" s="48"/>
      <c r="D19" s="50"/>
      <c r="E19" s="25"/>
      <c r="F19" s="25"/>
      <c r="G19" s="26"/>
      <c r="H19" s="26"/>
      <c r="I19" s="26"/>
      <c r="J19" s="26"/>
      <c r="K19" s="145"/>
      <c r="L19" s="141"/>
      <c r="M19" s="29"/>
      <c r="N19" s="282"/>
    </row>
    <row r="20" spans="1:14">
      <c r="A20" s="21" t="s">
        <v>32</v>
      </c>
      <c r="B20" s="22"/>
      <c r="C20" s="48"/>
      <c r="D20" s="50"/>
      <c r="E20" s="25"/>
      <c r="F20" s="25"/>
      <c r="G20" s="26"/>
      <c r="H20" s="26"/>
      <c r="I20" s="26"/>
      <c r="J20" s="26"/>
      <c r="K20" s="145"/>
      <c r="L20" s="141"/>
      <c r="M20" s="29"/>
      <c r="N20" s="282"/>
    </row>
    <row r="21" spans="1:14">
      <c r="A21" s="21" t="s">
        <v>33</v>
      </c>
      <c r="B21" s="22"/>
      <c r="C21" s="48"/>
      <c r="D21" s="50"/>
      <c r="E21" s="25"/>
      <c r="F21" s="25"/>
      <c r="G21" s="26"/>
      <c r="H21" s="26"/>
      <c r="I21" s="26"/>
      <c r="J21" s="26"/>
      <c r="K21" s="145"/>
      <c r="L21" s="141"/>
      <c r="M21" s="29"/>
      <c r="N21" s="282"/>
    </row>
    <row r="22" spans="1:14">
      <c r="A22" s="21" t="s">
        <v>34</v>
      </c>
      <c r="B22" s="22"/>
      <c r="C22" s="48"/>
      <c r="D22" s="50"/>
      <c r="E22" s="25"/>
      <c r="F22" s="25"/>
      <c r="G22" s="26"/>
      <c r="H22" s="26"/>
      <c r="I22" s="26"/>
      <c r="J22" s="26"/>
      <c r="K22" s="145"/>
      <c r="L22" s="141"/>
      <c r="M22" s="29"/>
      <c r="N22" s="282"/>
    </row>
    <row r="23" spans="1:14">
      <c r="A23" s="21" t="s">
        <v>35</v>
      </c>
      <c r="B23" s="22"/>
      <c r="C23" s="48"/>
      <c r="D23" s="50"/>
      <c r="E23" s="25"/>
      <c r="F23" s="25"/>
      <c r="G23" s="26"/>
      <c r="H23" s="26"/>
      <c r="I23" s="26"/>
      <c r="J23" s="26"/>
      <c r="K23" s="145"/>
      <c r="L23" s="141"/>
      <c r="M23" s="29"/>
      <c r="N23" s="282"/>
    </row>
    <row r="24" spans="1:14">
      <c r="A24" s="21" t="s">
        <v>36</v>
      </c>
      <c r="B24" s="22"/>
      <c r="C24" s="48"/>
      <c r="D24" s="50"/>
      <c r="E24" s="25"/>
      <c r="F24" s="25"/>
      <c r="G24" s="26"/>
      <c r="H24" s="26"/>
      <c r="I24" s="26"/>
      <c r="J24" s="26"/>
      <c r="K24" s="145"/>
      <c r="L24" s="141"/>
      <c r="M24" s="29"/>
      <c r="N24" s="282"/>
    </row>
    <row r="25" spans="1:14">
      <c r="A25" s="47" t="s">
        <v>37</v>
      </c>
      <c r="B25" s="146"/>
      <c r="C25" s="135"/>
      <c r="D25" s="136"/>
      <c r="E25" s="137"/>
      <c r="F25" s="137"/>
      <c r="G25" s="138"/>
      <c r="H25" s="138"/>
      <c r="I25" s="138"/>
      <c r="J25" s="138"/>
      <c r="K25" s="147"/>
      <c r="L25" s="142"/>
      <c r="M25" s="139"/>
      <c r="N25" s="282"/>
    </row>
    <row r="26" spans="1:14" ht="15.75" thickBot="1">
      <c r="A26" s="76" t="s">
        <v>49</v>
      </c>
      <c r="B26" s="32"/>
      <c r="C26" s="52"/>
      <c r="D26" s="53"/>
      <c r="E26" s="35"/>
      <c r="F26" s="35"/>
      <c r="G26" s="36"/>
      <c r="H26" s="36"/>
      <c r="I26" s="36"/>
      <c r="J26" s="36"/>
      <c r="K26" s="148"/>
      <c r="L26" s="143"/>
      <c r="M26" s="39"/>
      <c r="N26" s="180"/>
    </row>
    <row r="27" spans="1:14" ht="15.75" thickBot="1">
      <c r="A27" s="54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180"/>
    </row>
    <row r="28" spans="1:14" ht="15" customHeight="1">
      <c r="A28" s="21" t="s">
        <v>38</v>
      </c>
      <c r="B28" s="13"/>
      <c r="C28" s="44"/>
      <c r="D28" s="16"/>
      <c r="E28" s="16"/>
      <c r="F28" s="16"/>
      <c r="G28" s="200"/>
      <c r="H28" s="201"/>
      <c r="I28" s="17"/>
      <c r="J28" s="17"/>
      <c r="K28" s="18"/>
      <c r="L28" s="19"/>
      <c r="M28" s="20"/>
      <c r="N28" s="282" t="s">
        <v>105</v>
      </c>
    </row>
    <row r="29" spans="1:14">
      <c r="A29" s="21" t="s">
        <v>39</v>
      </c>
      <c r="B29" s="22"/>
      <c r="C29" s="48"/>
      <c r="D29" s="25"/>
      <c r="E29" s="50"/>
      <c r="F29" s="25"/>
      <c r="G29" s="26"/>
      <c r="H29" s="26"/>
      <c r="I29" s="26"/>
      <c r="J29" s="26"/>
      <c r="K29" s="27"/>
      <c r="L29" s="28"/>
      <c r="M29" s="29"/>
      <c r="N29" s="282"/>
    </row>
    <row r="30" spans="1:14">
      <c r="A30" s="21" t="s">
        <v>40</v>
      </c>
      <c r="B30" s="22"/>
      <c r="C30" s="48"/>
      <c r="D30" s="25"/>
      <c r="E30" s="50"/>
      <c r="F30" s="25"/>
      <c r="G30" s="26"/>
      <c r="H30" s="26"/>
      <c r="I30" s="26"/>
      <c r="J30" s="26"/>
      <c r="K30" s="27"/>
      <c r="L30" s="28"/>
      <c r="M30" s="29"/>
      <c r="N30" s="282"/>
    </row>
    <row r="31" spans="1:14">
      <c r="A31" s="21" t="s">
        <v>41</v>
      </c>
      <c r="B31" s="22"/>
      <c r="C31" s="48"/>
      <c r="D31" s="25"/>
      <c r="E31" s="50"/>
      <c r="F31" s="25"/>
      <c r="G31" s="26"/>
      <c r="H31" s="26"/>
      <c r="I31" s="26"/>
      <c r="J31" s="26"/>
      <c r="K31" s="27"/>
      <c r="L31" s="28"/>
      <c r="M31" s="29"/>
      <c r="N31" s="282"/>
    </row>
    <row r="32" spans="1:14">
      <c r="A32" s="21" t="s">
        <v>42</v>
      </c>
      <c r="B32" s="22"/>
      <c r="C32" s="48"/>
      <c r="D32" s="25"/>
      <c r="E32" s="25"/>
      <c r="F32" s="25"/>
      <c r="G32" s="26"/>
      <c r="H32" s="26"/>
      <c r="I32" s="49"/>
      <c r="J32" s="26"/>
      <c r="K32" s="27"/>
      <c r="L32" s="28"/>
      <c r="M32" s="29"/>
      <c r="N32" s="282"/>
    </row>
    <row r="33" spans="1:14">
      <c r="A33" s="21" t="s">
        <v>43</v>
      </c>
      <c r="B33" s="22"/>
      <c r="C33" s="48"/>
      <c r="D33" s="49"/>
      <c r="E33" s="25"/>
      <c r="F33" s="25"/>
      <c r="G33" s="26"/>
      <c r="H33" s="26"/>
      <c r="I33" s="26"/>
      <c r="J33" s="26"/>
      <c r="K33" s="27"/>
      <c r="L33" s="28"/>
      <c r="M33" s="29"/>
      <c r="N33" s="282"/>
    </row>
    <row r="34" spans="1:14">
      <c r="A34" s="21" t="s">
        <v>44</v>
      </c>
      <c r="B34" s="22"/>
      <c r="C34" s="48"/>
      <c r="D34" s="49"/>
      <c r="E34" s="25"/>
      <c r="F34" s="25"/>
      <c r="G34" s="26"/>
      <c r="H34" s="26"/>
      <c r="I34" s="26"/>
      <c r="J34" s="26"/>
      <c r="K34" s="27"/>
      <c r="L34" s="28"/>
      <c r="M34" s="29"/>
      <c r="N34" s="282"/>
    </row>
    <row r="35" spans="1:14">
      <c r="A35" s="21" t="s">
        <v>45</v>
      </c>
      <c r="B35" s="22"/>
      <c r="C35" s="48"/>
      <c r="D35" s="25"/>
      <c r="E35" s="25"/>
      <c r="F35" s="25"/>
      <c r="G35" s="26"/>
      <c r="H35" s="49"/>
      <c r="I35" s="26"/>
      <c r="J35" s="26"/>
      <c r="K35" s="27"/>
      <c r="L35" s="28"/>
      <c r="M35" s="29"/>
      <c r="N35" s="282"/>
    </row>
    <row r="36" spans="1:14">
      <c r="A36" s="21" t="s">
        <v>46</v>
      </c>
      <c r="B36" s="22"/>
      <c r="C36" s="48"/>
      <c r="D36" s="50"/>
      <c r="E36" s="25"/>
      <c r="F36" s="25"/>
      <c r="G36" s="26"/>
      <c r="H36" s="26"/>
      <c r="I36" s="26"/>
      <c r="J36" s="26"/>
      <c r="K36" s="27"/>
      <c r="L36" s="28"/>
      <c r="M36" s="29"/>
      <c r="N36" s="282"/>
    </row>
    <row r="37" spans="1:14" s="43" customFormat="1">
      <c r="A37" s="21" t="s">
        <v>47</v>
      </c>
      <c r="B37" s="22"/>
      <c r="C37" s="48"/>
      <c r="D37" s="50"/>
      <c r="E37" s="25"/>
      <c r="F37" s="25"/>
      <c r="G37" s="26"/>
      <c r="H37" s="26"/>
      <c r="I37" s="26"/>
      <c r="J37" s="26"/>
      <c r="K37" s="27"/>
      <c r="L37" s="28"/>
      <c r="M37" s="29"/>
      <c r="N37" s="282"/>
    </row>
    <row r="38" spans="1:14">
      <c r="A38" s="21" t="s">
        <v>48</v>
      </c>
      <c r="B38" s="22"/>
      <c r="C38" s="48"/>
      <c r="D38" s="25"/>
      <c r="E38" s="25"/>
      <c r="F38" s="25"/>
      <c r="G38" s="26"/>
      <c r="H38" s="26"/>
      <c r="I38" s="49"/>
      <c r="J38" s="26"/>
      <c r="K38" s="27"/>
      <c r="L38" s="28"/>
      <c r="M38" s="29"/>
      <c r="N38" s="282"/>
    </row>
    <row r="39" spans="1:14">
      <c r="A39" s="47" t="s">
        <v>50</v>
      </c>
      <c r="B39" s="186"/>
      <c r="C39" s="187"/>
      <c r="D39" s="188"/>
      <c r="E39" s="188"/>
      <c r="F39" s="188"/>
      <c r="G39" s="189"/>
      <c r="H39" s="189"/>
      <c r="I39" s="189"/>
      <c r="J39" s="189"/>
      <c r="K39" s="190"/>
      <c r="L39" s="191"/>
      <c r="M39" s="192"/>
      <c r="N39" s="282"/>
    </row>
    <row r="40" spans="1:14" ht="15.75" thickBot="1">
      <c r="A40" s="55" t="s">
        <v>142</v>
      </c>
      <c r="B40" s="32"/>
      <c r="C40" s="52"/>
      <c r="D40" s="205"/>
      <c r="E40" s="204"/>
      <c r="F40" s="204"/>
      <c r="G40" s="36"/>
      <c r="H40" s="36"/>
      <c r="I40" s="36"/>
      <c r="J40" s="36"/>
      <c r="K40" s="37"/>
      <c r="L40" s="38"/>
      <c r="M40" s="39"/>
      <c r="N40" s="185"/>
    </row>
    <row r="41" spans="1:14" ht="15.75" thickBot="1">
      <c r="A41" s="56" t="s">
        <v>51</v>
      </c>
      <c r="B41" s="193"/>
      <c r="C41" s="194"/>
      <c r="D41" s="203"/>
      <c r="E41" s="195"/>
      <c r="F41" s="195"/>
      <c r="G41" s="196"/>
      <c r="H41" s="196"/>
      <c r="I41" s="196"/>
      <c r="J41" s="196"/>
      <c r="K41" s="197"/>
      <c r="L41" s="198"/>
      <c r="M41" s="199"/>
      <c r="N41" s="185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80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0</v>
      </c>
      <c r="D43" s="60">
        <f t="shared" si="0"/>
        <v>0</v>
      </c>
      <c r="E43" s="61">
        <f t="shared" si="0"/>
        <v>0</v>
      </c>
      <c r="F43" s="61">
        <f t="shared" si="0"/>
        <v>0</v>
      </c>
      <c r="G43" s="61">
        <f t="shared" si="0"/>
        <v>0</v>
      </c>
      <c r="H43" s="61">
        <f t="shared" si="0"/>
        <v>0</v>
      </c>
      <c r="I43" s="61">
        <f t="shared" si="0"/>
        <v>0</v>
      </c>
      <c r="J43" s="61">
        <f t="shared" si="0"/>
        <v>0</v>
      </c>
      <c r="K43" s="62">
        <f t="shared" si="0"/>
        <v>0</v>
      </c>
      <c r="L43" s="58">
        <f t="shared" si="0"/>
        <v>0</v>
      </c>
      <c r="M43" s="59">
        <f t="shared" si="0"/>
        <v>0</v>
      </c>
      <c r="N43" s="180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80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0</v>
      </c>
      <c r="D45" s="65">
        <f t="shared" si="1"/>
        <v>0</v>
      </c>
      <c r="E45" s="66">
        <f t="shared" si="1"/>
        <v>0</v>
      </c>
      <c r="F45" s="66">
        <f t="shared" si="1"/>
        <v>0</v>
      </c>
      <c r="G45" s="66">
        <f t="shared" si="1"/>
        <v>0</v>
      </c>
      <c r="H45" s="66">
        <f t="shared" si="1"/>
        <v>0</v>
      </c>
      <c r="I45" s="66">
        <f t="shared" si="1"/>
        <v>0</v>
      </c>
      <c r="J45" s="66">
        <f t="shared" si="1"/>
        <v>0</v>
      </c>
      <c r="K45" s="67">
        <f t="shared" si="1"/>
        <v>0</v>
      </c>
      <c r="L45" s="63">
        <f t="shared" si="1"/>
        <v>0</v>
      </c>
      <c r="M45" s="64">
        <f t="shared" si="1"/>
        <v>0</v>
      </c>
      <c r="N45" s="180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80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11.7</v>
      </c>
      <c r="D48" s="79">
        <v>11.3</v>
      </c>
      <c r="E48" s="80">
        <v>11.3</v>
      </c>
      <c r="F48" s="80">
        <v>11.3</v>
      </c>
      <c r="G48" s="80">
        <v>11.4</v>
      </c>
      <c r="H48" s="80">
        <v>11.4</v>
      </c>
      <c r="I48" s="81">
        <v>11.5</v>
      </c>
      <c r="J48" s="81">
        <v>11.5</v>
      </c>
      <c r="K48" s="81">
        <v>11.6</v>
      </c>
      <c r="L48" s="82">
        <v>0</v>
      </c>
      <c r="M48" s="83">
        <v>0</v>
      </c>
      <c r="N48" s="30"/>
    </row>
    <row r="49" spans="1:14" ht="15.75" thickBot="1">
      <c r="A49" s="184"/>
      <c r="B49" s="85"/>
      <c r="C49" s="85"/>
      <c r="D49" s="85"/>
      <c r="E49" s="85"/>
      <c r="F49" s="85"/>
      <c r="G49" s="85"/>
      <c r="H49" s="85"/>
      <c r="I49" s="184"/>
      <c r="J49" s="184"/>
      <c r="K49" s="184"/>
      <c r="L49" s="184"/>
      <c r="M49" s="184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0</v>
      </c>
      <c r="D50" s="88">
        <f t="shared" si="2"/>
        <v>0</v>
      </c>
      <c r="E50" s="89">
        <f t="shared" si="2"/>
        <v>0</v>
      </c>
      <c r="F50" s="89">
        <f t="shared" si="2"/>
        <v>0</v>
      </c>
      <c r="G50" s="89">
        <f t="shared" si="2"/>
        <v>0</v>
      </c>
      <c r="H50" s="89">
        <f t="shared" si="2"/>
        <v>0</v>
      </c>
      <c r="I50" s="89">
        <f t="shared" si="2"/>
        <v>0</v>
      </c>
      <c r="J50" s="89">
        <f t="shared" si="2"/>
        <v>0</v>
      </c>
      <c r="K50" s="90">
        <f t="shared" si="2"/>
        <v>0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84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65</v>
      </c>
      <c r="B53" s="96"/>
      <c r="C53" s="97"/>
      <c r="D53" s="98">
        <v>9.5000000000000001E-2</v>
      </c>
      <c r="E53" s="99">
        <v>9.5000000000000001E-2</v>
      </c>
      <c r="F53" s="99">
        <v>9.5000000000000001E-2</v>
      </c>
      <c r="G53" s="99">
        <v>9.5000000000000001E-2</v>
      </c>
      <c r="H53" s="99">
        <v>9.5000000000000001E-2</v>
      </c>
      <c r="I53" s="99">
        <v>9.5000000000000001E-2</v>
      </c>
      <c r="J53" s="99">
        <v>9.5000000000000001E-2</v>
      </c>
      <c r="K53" s="100">
        <v>9.5000000000000001E-2</v>
      </c>
      <c r="L53" s="101">
        <v>0</v>
      </c>
      <c r="M53" s="102">
        <v>0</v>
      </c>
      <c r="N53" s="30"/>
    </row>
    <row r="54" spans="1:14" ht="15.75" thickBot="1">
      <c r="A54" s="184"/>
      <c r="B54" s="184"/>
      <c r="C54" s="184"/>
      <c r="D54" s="184"/>
      <c r="E54" s="85"/>
      <c r="F54" s="85"/>
      <c r="G54" s="85"/>
      <c r="H54" s="184"/>
      <c r="I54" s="184"/>
      <c r="J54" s="184"/>
      <c r="K54" s="184"/>
      <c r="L54" s="184"/>
      <c r="M54" s="184"/>
      <c r="N54" s="95"/>
    </row>
    <row r="55" spans="1:14" ht="15.75" thickBot="1">
      <c r="A55" s="56" t="s">
        <v>66</v>
      </c>
      <c r="B55" s="103"/>
      <c r="C55" s="104"/>
      <c r="D55" s="105">
        <f>(D45*D53)</f>
        <v>0</v>
      </c>
      <c r="E55" s="106">
        <f>(E45*E53)</f>
        <v>0</v>
      </c>
      <c r="F55" s="106">
        <f>(F45*F53)</f>
        <v>0</v>
      </c>
      <c r="G55" s="106">
        <f>(G45*G53)</f>
        <v>0</v>
      </c>
      <c r="H55" s="106">
        <f t="shared" ref="H55" si="3">(H45*H53)</f>
        <v>0</v>
      </c>
      <c r="I55" s="106">
        <f>(I45*I53)</f>
        <v>0</v>
      </c>
      <c r="J55" s="106">
        <f>(J45*J53)</f>
        <v>0</v>
      </c>
      <c r="K55" s="107">
        <f>(K45*K53)</f>
        <v>0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84"/>
      <c r="B56" s="184"/>
      <c r="C56" s="184"/>
      <c r="D56" s="184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0</v>
      </c>
      <c r="C57" s="268"/>
      <c r="D57" s="111" t="s">
        <v>68</v>
      </c>
      <c r="E57" s="277"/>
      <c r="F57" s="277"/>
      <c r="G57" s="277"/>
      <c r="H57" s="277"/>
      <c r="I57" s="278"/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0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0</v>
      </c>
      <c r="J58" s="258"/>
      <c r="K58" s="258"/>
      <c r="L58" s="258"/>
      <c r="M58" s="258"/>
      <c r="N58" s="258"/>
    </row>
    <row r="59" spans="1:14" ht="15.75" thickBot="1">
      <c r="A59" s="184"/>
      <c r="B59" s="112"/>
      <c r="C59" s="112"/>
      <c r="D59" s="111"/>
      <c r="E59" s="257" t="s">
        <v>71</v>
      </c>
      <c r="F59" s="257"/>
      <c r="G59" s="257"/>
      <c r="H59" s="257"/>
      <c r="I59" s="258">
        <v>0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0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84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0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0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0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84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0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84"/>
      <c r="B66" s="113"/>
      <c r="C66" s="113"/>
      <c r="D66" s="184"/>
      <c r="E66" s="260" t="s">
        <v>82</v>
      </c>
      <c r="F66" s="260"/>
      <c r="G66" s="260"/>
      <c r="H66" s="260"/>
      <c r="I66" s="261">
        <v>0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 t="e">
        <f>(B65/B60)</f>
        <v>#DIV/0!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84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0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/>
      <c r="B72" s="266"/>
      <c r="C72" s="266"/>
      <c r="D72" s="184"/>
      <c r="E72" s="260" t="s">
        <v>91</v>
      </c>
      <c r="F72" s="260"/>
      <c r="G72" s="260"/>
      <c r="H72" s="260"/>
      <c r="I72" s="261">
        <v>0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84"/>
      <c r="E73" s="184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84"/>
      <c r="E74" s="260" t="s">
        <v>92</v>
      </c>
      <c r="F74" s="260"/>
      <c r="G74" s="260"/>
      <c r="H74" s="260"/>
      <c r="I74" s="261">
        <f>(I66+I67+I68+I69+I70+I72+I75+I71)</f>
        <v>0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84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84"/>
      <c r="E76" s="184"/>
      <c r="F76" s="119"/>
      <c r="G76" s="181"/>
      <c r="H76" s="181"/>
      <c r="I76" s="182"/>
      <c r="J76" s="182"/>
      <c r="K76" s="182"/>
      <c r="L76" s="182"/>
      <c r="M76" s="182"/>
      <c r="N76" s="122"/>
    </row>
    <row r="77" spans="1:14">
      <c r="A77" s="263"/>
      <c r="B77" s="263"/>
      <c r="C77" s="263"/>
      <c r="D77" s="184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0</v>
      </c>
      <c r="J80" s="258"/>
      <c r="K80" s="258"/>
      <c r="L80" s="258"/>
      <c r="M80" s="258"/>
      <c r="N80" s="258"/>
    </row>
    <row r="81" spans="1:14">
      <c r="A81" s="184"/>
      <c r="B81" s="184"/>
      <c r="C81" s="184"/>
      <c r="D81" s="126"/>
      <c r="E81" s="257" t="s">
        <v>98</v>
      </c>
      <c r="F81" s="257"/>
      <c r="G81" s="257"/>
      <c r="H81" s="257"/>
      <c r="I81" s="258">
        <v>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0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83"/>
      <c r="F84" s="183"/>
      <c r="G84" s="183"/>
      <c r="H84" s="183"/>
      <c r="I84" s="179"/>
      <c r="J84" s="179"/>
      <c r="K84" s="179"/>
      <c r="L84" s="179"/>
      <c r="M84" s="179"/>
      <c r="N84" s="179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0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83"/>
      <c r="F86" s="183"/>
      <c r="G86" s="183"/>
      <c r="H86" s="183"/>
      <c r="I86" s="179"/>
      <c r="J86" s="179"/>
      <c r="K86" s="179"/>
      <c r="L86" s="179"/>
      <c r="M86" s="179"/>
      <c r="N86" s="179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0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110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1892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21321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2755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4229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2144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5393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7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1904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1556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1841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383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293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899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123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113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234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214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123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246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134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213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182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470</v>
      </c>
      <c r="E26" s="221"/>
      <c r="F26" s="221"/>
      <c r="G26" s="221"/>
      <c r="H26" s="221"/>
      <c r="I26" s="221"/>
      <c r="J26" s="221"/>
      <c r="K26" s="33"/>
      <c r="L26" s="220"/>
      <c r="M26" s="33"/>
      <c r="N26" s="227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7"/>
    </row>
    <row r="28" spans="1:14">
      <c r="A28" s="214" t="s">
        <v>38</v>
      </c>
      <c r="B28" s="215"/>
      <c r="C28" s="49"/>
      <c r="D28" s="49"/>
      <c r="E28" s="49"/>
      <c r="F28" s="49"/>
      <c r="G28" s="49">
        <v>714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103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296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140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983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0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149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718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148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150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902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4648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7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>
        <v>21340</v>
      </c>
      <c r="M41" s="243"/>
      <c r="N41" s="227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34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37734</v>
      </c>
      <c r="D43" s="60">
        <f t="shared" si="0"/>
        <v>2499</v>
      </c>
      <c r="E43" s="61">
        <f t="shared" si="0"/>
        <v>539</v>
      </c>
      <c r="F43" s="61">
        <f t="shared" si="0"/>
        <v>676</v>
      </c>
      <c r="G43" s="61">
        <f t="shared" si="0"/>
        <v>714</v>
      </c>
      <c r="H43" s="61">
        <f t="shared" si="0"/>
        <v>718</v>
      </c>
      <c r="I43" s="61">
        <f t="shared" si="0"/>
        <v>6244</v>
      </c>
      <c r="J43" s="61">
        <f t="shared" si="0"/>
        <v>1841</v>
      </c>
      <c r="K43" s="62">
        <f t="shared" si="0"/>
        <v>4648</v>
      </c>
      <c r="L43" s="58">
        <f t="shared" si="0"/>
        <v>21340</v>
      </c>
      <c r="M43" s="59">
        <f t="shared" si="0"/>
        <v>0</v>
      </c>
      <c r="N43" s="134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34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37734</v>
      </c>
      <c r="D45" s="65">
        <f t="shared" si="1"/>
        <v>2499</v>
      </c>
      <c r="E45" s="66">
        <f t="shared" si="1"/>
        <v>539</v>
      </c>
      <c r="F45" s="66">
        <f t="shared" si="1"/>
        <v>676</v>
      </c>
      <c r="G45" s="66">
        <f t="shared" si="1"/>
        <v>714</v>
      </c>
      <c r="H45" s="66">
        <f t="shared" si="1"/>
        <v>718</v>
      </c>
      <c r="I45" s="66">
        <f t="shared" si="1"/>
        <v>6244</v>
      </c>
      <c r="J45" s="66">
        <f t="shared" si="1"/>
        <v>1841</v>
      </c>
      <c r="K45" s="67">
        <f t="shared" si="1"/>
        <v>4648</v>
      </c>
      <c r="L45" s="63">
        <f t="shared" si="1"/>
        <v>21340</v>
      </c>
      <c r="M45" s="64">
        <f t="shared" si="1"/>
        <v>0</v>
      </c>
      <c r="N45" s="134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34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12.1</v>
      </c>
      <c r="M48" s="83">
        <v>0</v>
      </c>
      <c r="N48" s="30"/>
    </row>
    <row r="49" spans="1:14" ht="15.75" thickBot="1">
      <c r="A49" s="133"/>
      <c r="B49" s="85"/>
      <c r="C49" s="85"/>
      <c r="D49" s="85"/>
      <c r="E49" s="85"/>
      <c r="F49" s="85"/>
      <c r="G49" s="85"/>
      <c r="H49" s="85"/>
      <c r="I49" s="133"/>
      <c r="J49" s="133"/>
      <c r="K49" s="133"/>
      <c r="L49" s="133"/>
      <c r="M49" s="133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433941</v>
      </c>
      <c r="D50" s="88">
        <f t="shared" si="2"/>
        <v>27738.899999999998</v>
      </c>
      <c r="E50" s="89">
        <f t="shared" si="2"/>
        <v>5982.9</v>
      </c>
      <c r="F50" s="89">
        <f t="shared" si="2"/>
        <v>7503.5999999999995</v>
      </c>
      <c r="G50" s="89">
        <f t="shared" si="2"/>
        <v>7996.7999999999993</v>
      </c>
      <c r="H50" s="89">
        <f t="shared" si="2"/>
        <v>8041.5999999999995</v>
      </c>
      <c r="I50" s="89">
        <f t="shared" si="2"/>
        <v>70557.200000000012</v>
      </c>
      <c r="J50" s="89">
        <f t="shared" si="2"/>
        <v>20803.300000000003</v>
      </c>
      <c r="K50" s="90">
        <f t="shared" si="2"/>
        <v>52987.200000000004</v>
      </c>
      <c r="L50" s="86">
        <f t="shared" si="2"/>
        <v>258214</v>
      </c>
      <c r="M50" s="91">
        <f t="shared" si="2"/>
        <v>0</v>
      </c>
      <c r="N50" s="92" t="s">
        <v>61</v>
      </c>
    </row>
    <row r="51" spans="1:14" ht="15.75" thickBot="1">
      <c r="A51" s="133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0</v>
      </c>
      <c r="M53" s="102">
        <v>8.6999999999999994E-2</v>
      </c>
      <c r="N53" s="30"/>
    </row>
    <row r="54" spans="1:14" ht="15.75" thickBot="1">
      <c r="A54" s="133"/>
      <c r="B54" s="133"/>
      <c r="C54" s="133"/>
      <c r="D54" s="133"/>
      <c r="E54" s="85"/>
      <c r="F54" s="85"/>
      <c r="G54" s="85"/>
      <c r="H54" s="133"/>
      <c r="I54" s="133"/>
      <c r="J54" s="133"/>
      <c r="K54" s="133"/>
      <c r="L54" s="133"/>
      <c r="M54" s="133"/>
      <c r="N54" s="95"/>
    </row>
    <row r="55" spans="1:14" ht="15.75" thickBot="1">
      <c r="A55" s="56" t="s">
        <v>66</v>
      </c>
      <c r="B55" s="103"/>
      <c r="C55" s="104"/>
      <c r="D55" s="105">
        <f>(D45*D53)</f>
        <v>217.41299999999998</v>
      </c>
      <c r="E55" s="106">
        <f>(E45*E53)</f>
        <v>46.892999999999994</v>
      </c>
      <c r="F55" s="106">
        <f>(F45*F53)</f>
        <v>58.811999999999998</v>
      </c>
      <c r="G55" s="106">
        <f>(G45*G53)</f>
        <v>62.117999999999995</v>
      </c>
      <c r="H55" s="106">
        <f t="shared" ref="H55" si="3">(H45*H53)</f>
        <v>62.465999999999994</v>
      </c>
      <c r="I55" s="106">
        <f>(I45*I53)</f>
        <v>543.22799999999995</v>
      </c>
      <c r="J55" s="106">
        <f>(J45*J53)</f>
        <v>160.167</v>
      </c>
      <c r="K55" s="107">
        <f>(K45*K53)</f>
        <v>404.37599999999998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33"/>
      <c r="B56" s="133"/>
      <c r="C56" s="133"/>
      <c r="D56" s="133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76953</v>
      </c>
      <c r="C57" s="268"/>
      <c r="D57" s="111" t="s">
        <v>68</v>
      </c>
      <c r="E57" s="277">
        <v>44565</v>
      </c>
      <c r="F57" s="277"/>
      <c r="G57" s="277"/>
      <c r="H57" s="277"/>
      <c r="I57" s="278" t="s">
        <v>111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350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76961</v>
      </c>
      <c r="J58" s="258"/>
      <c r="K58" s="258"/>
      <c r="L58" s="258"/>
      <c r="M58" s="258"/>
      <c r="N58" s="258"/>
    </row>
    <row r="59" spans="1:14" ht="15.75" thickBot="1">
      <c r="A59" s="133"/>
      <c r="B59" s="112"/>
      <c r="C59" s="112"/>
      <c r="D59" s="111"/>
      <c r="E59" s="257" t="s">
        <v>71</v>
      </c>
      <c r="F59" s="257"/>
      <c r="G59" s="257"/>
      <c r="H59" s="257"/>
      <c r="I59" s="258">
        <v>76961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76603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33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893766.5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76961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1555.473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33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895321.973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33"/>
      <c r="B66" s="113"/>
      <c r="C66" s="113"/>
      <c r="D66" s="133"/>
      <c r="E66" s="260" t="s">
        <v>82</v>
      </c>
      <c r="F66" s="260"/>
      <c r="G66" s="260"/>
      <c r="H66" s="260"/>
      <c r="I66" s="261">
        <v>60783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11.687818662454474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33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76961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470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44930</v>
      </c>
      <c r="B72" s="266"/>
      <c r="C72" s="266"/>
      <c r="D72" s="133"/>
      <c r="E72" s="260" t="s">
        <v>91</v>
      </c>
      <c r="F72" s="260"/>
      <c r="G72" s="260"/>
      <c r="H72" s="260"/>
      <c r="I72" s="261">
        <v>-71336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33"/>
      <c r="E73" s="133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33"/>
      <c r="E74" s="260" t="s">
        <v>92</v>
      </c>
      <c r="F74" s="260"/>
      <c r="G74" s="260"/>
      <c r="H74" s="260"/>
      <c r="I74" s="261">
        <f>(I66+I67+I68+I69+I70+I72+I75+I71)</f>
        <v>66408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33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33"/>
      <c r="E76" s="133"/>
      <c r="F76" s="119"/>
      <c r="G76" s="129"/>
      <c r="H76" s="129"/>
      <c r="I76" s="130"/>
      <c r="J76" s="130"/>
      <c r="K76" s="130"/>
      <c r="L76" s="130"/>
      <c r="M76" s="130"/>
      <c r="N76" s="122"/>
    </row>
    <row r="77" spans="1:14">
      <c r="A77" s="263" t="s">
        <v>111</v>
      </c>
      <c r="B77" s="263"/>
      <c r="C77" s="263"/>
      <c r="D77" s="133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45050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200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21828</v>
      </c>
      <c r="J80" s="258"/>
      <c r="K80" s="258"/>
      <c r="L80" s="258"/>
      <c r="M80" s="258"/>
      <c r="N80" s="258"/>
    </row>
    <row r="81" spans="1:14">
      <c r="A81" s="133"/>
      <c r="B81" s="133"/>
      <c r="C81" s="133"/>
      <c r="D81" s="126"/>
      <c r="E81" s="257" t="s">
        <v>98</v>
      </c>
      <c r="F81" s="257"/>
      <c r="G81" s="257"/>
      <c r="H81" s="257"/>
      <c r="I81" s="258">
        <v>270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350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31"/>
      <c r="F84" s="131"/>
      <c r="G84" s="131"/>
      <c r="H84" s="131"/>
      <c r="I84" s="132"/>
      <c r="J84" s="132"/>
      <c r="K84" s="132"/>
      <c r="L84" s="132"/>
      <c r="M84" s="132"/>
      <c r="N84" s="132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67698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31"/>
      <c r="F86" s="131"/>
      <c r="G86" s="131"/>
      <c r="H86" s="131"/>
      <c r="I86" s="132"/>
      <c r="J86" s="132"/>
      <c r="K86" s="132"/>
      <c r="L86" s="132"/>
      <c r="M86" s="132"/>
      <c r="N86" s="132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1290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A1:A2"/>
    <mergeCell ref="N1:N7"/>
    <mergeCell ref="N10:N25"/>
    <mergeCell ref="N28:N39"/>
    <mergeCell ref="B57:C57"/>
    <mergeCell ref="E57:H57"/>
    <mergeCell ref="I57:N57"/>
  </mergeCells>
  <pageMargins left="0.7" right="0.17" top="0.75" bottom="0.17" header="0.3" footer="0.17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112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2056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21272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2735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4181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2027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5519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7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1869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1542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1844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368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294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971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129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111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208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218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120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250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131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128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206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196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466</v>
      </c>
      <c r="E26" s="221"/>
      <c r="F26" s="221"/>
      <c r="G26" s="221"/>
      <c r="H26" s="221"/>
      <c r="I26" s="221"/>
      <c r="J26" s="221"/>
      <c r="K26" s="33"/>
      <c r="L26" s="220"/>
      <c r="M26" s="33"/>
      <c r="N26" s="227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7"/>
    </row>
    <row r="28" spans="1:14">
      <c r="A28" s="214" t="s">
        <v>38</v>
      </c>
      <c r="B28" s="215"/>
      <c r="C28" s="49"/>
      <c r="D28" s="49"/>
      <c r="E28" s="49"/>
      <c r="F28" s="49"/>
      <c r="G28" s="49">
        <v>693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95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304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247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971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171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153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771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141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129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887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4769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7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>
        <v>16932</v>
      </c>
      <c r="M41" s="243"/>
      <c r="N41" s="227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54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37790</v>
      </c>
      <c r="D43" s="60">
        <f t="shared" si="0"/>
        <v>2757</v>
      </c>
      <c r="E43" s="61">
        <f t="shared" si="0"/>
        <v>646</v>
      </c>
      <c r="F43" s="61">
        <f t="shared" si="0"/>
        <v>662</v>
      </c>
      <c r="G43" s="61">
        <f t="shared" si="0"/>
        <v>693</v>
      </c>
      <c r="H43" s="61">
        <f t="shared" si="0"/>
        <v>771</v>
      </c>
      <c r="I43" s="61">
        <f t="shared" si="0"/>
        <v>6240</v>
      </c>
      <c r="J43" s="61">
        <f t="shared" si="0"/>
        <v>1844</v>
      </c>
      <c r="K43" s="62">
        <f t="shared" si="0"/>
        <v>4769</v>
      </c>
      <c r="L43" s="58">
        <f t="shared" si="0"/>
        <v>16932</v>
      </c>
      <c r="M43" s="59">
        <f t="shared" si="0"/>
        <v>0</v>
      </c>
      <c r="N43" s="154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54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37790</v>
      </c>
      <c r="D45" s="65">
        <f t="shared" si="1"/>
        <v>2757</v>
      </c>
      <c r="E45" s="66">
        <f t="shared" si="1"/>
        <v>646</v>
      </c>
      <c r="F45" s="66">
        <f t="shared" si="1"/>
        <v>662</v>
      </c>
      <c r="G45" s="66">
        <f t="shared" si="1"/>
        <v>693</v>
      </c>
      <c r="H45" s="66">
        <f t="shared" si="1"/>
        <v>771</v>
      </c>
      <c r="I45" s="66">
        <f t="shared" si="1"/>
        <v>6240</v>
      </c>
      <c r="J45" s="66">
        <f t="shared" si="1"/>
        <v>1844</v>
      </c>
      <c r="K45" s="67">
        <f t="shared" si="1"/>
        <v>4769</v>
      </c>
      <c r="L45" s="63">
        <f t="shared" si="1"/>
        <v>16932</v>
      </c>
      <c r="M45" s="64">
        <f t="shared" si="1"/>
        <v>0</v>
      </c>
      <c r="N45" s="154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54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12.1</v>
      </c>
      <c r="M48" s="83">
        <v>0</v>
      </c>
      <c r="N48" s="30"/>
    </row>
    <row r="49" spans="1:14" ht="15.75" thickBot="1">
      <c r="A49" s="153"/>
      <c r="B49" s="85"/>
      <c r="C49" s="85"/>
      <c r="D49" s="85"/>
      <c r="E49" s="85"/>
      <c r="F49" s="85"/>
      <c r="G49" s="85"/>
      <c r="H49" s="85"/>
      <c r="I49" s="153"/>
      <c r="J49" s="153"/>
      <c r="K49" s="153"/>
      <c r="L49" s="153"/>
      <c r="M49" s="153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434585</v>
      </c>
      <c r="D50" s="88">
        <f t="shared" si="2"/>
        <v>30602.7</v>
      </c>
      <c r="E50" s="89">
        <f t="shared" si="2"/>
        <v>7170.5999999999995</v>
      </c>
      <c r="F50" s="89">
        <f t="shared" si="2"/>
        <v>7348.2</v>
      </c>
      <c r="G50" s="89">
        <f t="shared" si="2"/>
        <v>7761.5999999999995</v>
      </c>
      <c r="H50" s="89">
        <f t="shared" si="2"/>
        <v>8635.1999999999989</v>
      </c>
      <c r="I50" s="89">
        <f t="shared" si="2"/>
        <v>70512</v>
      </c>
      <c r="J50" s="89">
        <f t="shared" si="2"/>
        <v>20837.2</v>
      </c>
      <c r="K50" s="90">
        <f t="shared" si="2"/>
        <v>54366.6</v>
      </c>
      <c r="L50" s="86">
        <f t="shared" si="2"/>
        <v>204877.19999999998</v>
      </c>
      <c r="M50" s="91">
        <f t="shared" si="2"/>
        <v>0</v>
      </c>
      <c r="N50" s="92" t="s">
        <v>61</v>
      </c>
    </row>
    <row r="51" spans="1:14" ht="15.75" thickBot="1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0</v>
      </c>
      <c r="M53" s="102">
        <v>8.6999999999999994E-2</v>
      </c>
      <c r="N53" s="30"/>
    </row>
    <row r="54" spans="1:14" ht="15.75" thickBot="1">
      <c r="A54" s="153"/>
      <c r="B54" s="153"/>
      <c r="C54" s="153"/>
      <c r="D54" s="153"/>
      <c r="E54" s="85"/>
      <c r="F54" s="85"/>
      <c r="G54" s="85"/>
      <c r="H54" s="153"/>
      <c r="I54" s="153"/>
      <c r="J54" s="153"/>
      <c r="K54" s="153"/>
      <c r="L54" s="153"/>
      <c r="M54" s="153"/>
      <c r="N54" s="95"/>
    </row>
    <row r="55" spans="1:14" ht="15.75" thickBot="1">
      <c r="A55" s="56" t="s">
        <v>66</v>
      </c>
      <c r="B55" s="103"/>
      <c r="C55" s="104"/>
      <c r="D55" s="105">
        <f>(D45*D53)</f>
        <v>239.85899999999998</v>
      </c>
      <c r="E55" s="106">
        <f>(E45*E53)</f>
        <v>56.201999999999998</v>
      </c>
      <c r="F55" s="106">
        <f>(F45*F53)</f>
        <v>57.593999999999994</v>
      </c>
      <c r="G55" s="106">
        <f>(G45*G53)</f>
        <v>60.290999999999997</v>
      </c>
      <c r="H55" s="106">
        <f t="shared" ref="H55" si="3">(H45*H53)</f>
        <v>67.076999999999998</v>
      </c>
      <c r="I55" s="106">
        <f>(I45*I53)</f>
        <v>542.88</v>
      </c>
      <c r="J55" s="106">
        <f>(J45*J53)</f>
        <v>160.428</v>
      </c>
      <c r="K55" s="107">
        <f>(K45*K53)</f>
        <v>414.90299999999996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53"/>
      <c r="B56" s="153"/>
      <c r="C56" s="153"/>
      <c r="D56" s="153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73104</v>
      </c>
      <c r="C57" s="268"/>
      <c r="D57" s="111" t="s">
        <v>68</v>
      </c>
      <c r="E57" s="277">
        <v>44931</v>
      </c>
      <c r="F57" s="277"/>
      <c r="G57" s="277"/>
      <c r="H57" s="277"/>
      <c r="I57" s="278" t="s">
        <v>113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469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73103</v>
      </c>
      <c r="J58" s="258"/>
      <c r="K58" s="258"/>
      <c r="L58" s="258"/>
      <c r="M58" s="258"/>
      <c r="N58" s="258"/>
    </row>
    <row r="59" spans="1:14" ht="15.75" thickBot="1">
      <c r="A59" s="153"/>
      <c r="B59" s="112"/>
      <c r="C59" s="112"/>
      <c r="D59" s="111"/>
      <c r="E59" s="257" t="s">
        <v>71</v>
      </c>
      <c r="F59" s="257"/>
      <c r="G59" s="257"/>
      <c r="H59" s="257"/>
      <c r="I59" s="258">
        <v>73103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72635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53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846696.29999999993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73103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1599.2340000000002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53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848295.53399999999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53"/>
      <c r="B66" s="113"/>
      <c r="C66" s="113"/>
      <c r="D66" s="153"/>
      <c r="E66" s="260" t="s">
        <v>82</v>
      </c>
      <c r="F66" s="260"/>
      <c r="G66" s="260"/>
      <c r="H66" s="260"/>
      <c r="I66" s="261">
        <v>71336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11.678881172988229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53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73103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638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44931</v>
      </c>
      <c r="B72" s="266"/>
      <c r="C72" s="266"/>
      <c r="D72" s="153"/>
      <c r="E72" s="260" t="s">
        <v>91</v>
      </c>
      <c r="F72" s="260"/>
      <c r="G72" s="260"/>
      <c r="H72" s="260"/>
      <c r="I72" s="261">
        <v>-60067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53"/>
      <c r="E73" s="153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53"/>
      <c r="E74" s="260" t="s">
        <v>92</v>
      </c>
      <c r="F74" s="260"/>
      <c r="G74" s="260"/>
      <c r="H74" s="260"/>
      <c r="I74" s="261">
        <f>(I66+I67+I68+I69+I70+I72+I75+I71)</f>
        <v>84372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53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53"/>
      <c r="E76" s="153"/>
      <c r="F76" s="119"/>
      <c r="G76" s="151"/>
      <c r="H76" s="151"/>
      <c r="I76" s="152"/>
      <c r="J76" s="152"/>
      <c r="K76" s="152"/>
      <c r="L76" s="152"/>
      <c r="M76" s="152"/>
      <c r="N76" s="122"/>
    </row>
    <row r="77" spans="1:14">
      <c r="A77" s="263" t="s">
        <v>113</v>
      </c>
      <c r="B77" s="263"/>
      <c r="C77" s="263"/>
      <c r="D77" s="153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60650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358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22648</v>
      </c>
      <c r="J80" s="258"/>
      <c r="K80" s="258"/>
      <c r="L80" s="258"/>
      <c r="M80" s="258"/>
      <c r="N80" s="258"/>
    </row>
    <row r="81" spans="1:14">
      <c r="A81" s="153"/>
      <c r="B81" s="153"/>
      <c r="C81" s="153"/>
      <c r="D81" s="126"/>
      <c r="E81" s="257" t="s">
        <v>98</v>
      </c>
      <c r="F81" s="257"/>
      <c r="G81" s="257"/>
      <c r="H81" s="257"/>
      <c r="I81" s="258">
        <v>280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469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84405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33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89"/>
  <sheetViews>
    <sheetView topLeftCell="A34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114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1930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20865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2794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4249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1911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5257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1880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1551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1870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371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284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895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126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0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244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220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113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237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129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210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0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428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725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92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320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256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944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109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155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727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146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130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933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4847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54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37006</v>
      </c>
      <c r="D43" s="60">
        <f t="shared" si="0"/>
        <v>2247</v>
      </c>
      <c r="E43" s="61">
        <f t="shared" si="0"/>
        <v>668</v>
      </c>
      <c r="F43" s="61">
        <f t="shared" si="0"/>
        <v>655</v>
      </c>
      <c r="G43" s="61">
        <f t="shared" si="0"/>
        <v>725</v>
      </c>
      <c r="H43" s="61">
        <f t="shared" si="0"/>
        <v>727</v>
      </c>
      <c r="I43" s="61">
        <f t="shared" si="0"/>
        <v>6203</v>
      </c>
      <c r="J43" s="61">
        <f t="shared" si="0"/>
        <v>1870</v>
      </c>
      <c r="K43" s="62">
        <f t="shared" si="0"/>
        <v>4847</v>
      </c>
      <c r="L43" s="58">
        <f t="shared" si="0"/>
        <v>0</v>
      </c>
      <c r="M43" s="59">
        <f t="shared" si="0"/>
        <v>0</v>
      </c>
      <c r="N43" s="154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54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37006</v>
      </c>
      <c r="D45" s="65">
        <f t="shared" si="1"/>
        <v>2247</v>
      </c>
      <c r="E45" s="66">
        <f t="shared" si="1"/>
        <v>668</v>
      </c>
      <c r="F45" s="66">
        <f t="shared" si="1"/>
        <v>655</v>
      </c>
      <c r="G45" s="66">
        <f t="shared" si="1"/>
        <v>725</v>
      </c>
      <c r="H45" s="66">
        <f t="shared" si="1"/>
        <v>727</v>
      </c>
      <c r="I45" s="66">
        <f t="shared" si="1"/>
        <v>6203</v>
      </c>
      <c r="J45" s="66">
        <f t="shared" si="1"/>
        <v>1870</v>
      </c>
      <c r="K45" s="67">
        <f t="shared" si="1"/>
        <v>4847</v>
      </c>
      <c r="L45" s="63">
        <f t="shared" si="1"/>
        <v>0</v>
      </c>
      <c r="M45" s="64">
        <f t="shared" si="1"/>
        <v>0</v>
      </c>
      <c r="N45" s="154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54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53"/>
      <c r="B49" s="85"/>
      <c r="C49" s="85"/>
      <c r="D49" s="85"/>
      <c r="E49" s="85"/>
      <c r="F49" s="85"/>
      <c r="G49" s="85"/>
      <c r="H49" s="85"/>
      <c r="I49" s="153"/>
      <c r="J49" s="153"/>
      <c r="K49" s="153"/>
      <c r="L49" s="153"/>
      <c r="M49" s="153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425569</v>
      </c>
      <c r="D50" s="88">
        <f t="shared" si="2"/>
        <v>24941.7</v>
      </c>
      <c r="E50" s="89">
        <f t="shared" si="2"/>
        <v>7414.8</v>
      </c>
      <c r="F50" s="89">
        <f t="shared" si="2"/>
        <v>7270.5</v>
      </c>
      <c r="G50" s="89">
        <f t="shared" si="2"/>
        <v>8119.9999999999991</v>
      </c>
      <c r="H50" s="89">
        <f t="shared" si="2"/>
        <v>8142.4</v>
      </c>
      <c r="I50" s="89">
        <f t="shared" si="2"/>
        <v>70093.900000000009</v>
      </c>
      <c r="J50" s="89">
        <f t="shared" si="2"/>
        <v>21131</v>
      </c>
      <c r="K50" s="90">
        <f t="shared" si="2"/>
        <v>55255.8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53"/>
      <c r="B54" s="153"/>
      <c r="C54" s="153"/>
      <c r="D54" s="153"/>
      <c r="E54" s="85"/>
      <c r="F54" s="85"/>
      <c r="G54" s="85"/>
      <c r="H54" s="153"/>
      <c r="I54" s="153"/>
      <c r="J54" s="153"/>
      <c r="K54" s="153"/>
      <c r="L54" s="153"/>
      <c r="M54" s="153"/>
      <c r="N54" s="95"/>
    </row>
    <row r="55" spans="1:14" ht="15.75" thickBot="1">
      <c r="A55" s="56" t="s">
        <v>66</v>
      </c>
      <c r="B55" s="103"/>
      <c r="C55" s="104"/>
      <c r="D55" s="105">
        <f>(D45*D53)</f>
        <v>195.48899999999998</v>
      </c>
      <c r="E55" s="106">
        <f>(E45*E53)</f>
        <v>58.115999999999993</v>
      </c>
      <c r="F55" s="106">
        <f>(F45*F53)</f>
        <v>56.984999999999999</v>
      </c>
      <c r="G55" s="106">
        <f>(G45*G53)</f>
        <v>63.074999999999996</v>
      </c>
      <c r="H55" s="106">
        <f t="shared" ref="H55" si="3">(H45*H53)</f>
        <v>63.248999999999995</v>
      </c>
      <c r="I55" s="106">
        <f>(I45*I53)</f>
        <v>539.66099999999994</v>
      </c>
      <c r="J55" s="106">
        <f>(J45*J53)</f>
        <v>162.69</v>
      </c>
      <c r="K55" s="107">
        <f>(K45*K53)</f>
        <v>421.68899999999996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53"/>
      <c r="B56" s="153"/>
      <c r="C56" s="153"/>
      <c r="D56" s="153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54948</v>
      </c>
      <c r="C57" s="268"/>
      <c r="D57" s="111" t="s">
        <v>68</v>
      </c>
      <c r="E57" s="277">
        <v>44932</v>
      </c>
      <c r="F57" s="277"/>
      <c r="G57" s="277"/>
      <c r="H57" s="277"/>
      <c r="I57" s="278" t="s">
        <v>115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375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54650</v>
      </c>
      <c r="J58" s="258"/>
      <c r="K58" s="258"/>
      <c r="L58" s="258"/>
      <c r="M58" s="258"/>
      <c r="N58" s="258"/>
    </row>
    <row r="59" spans="1:14" ht="15.75" thickBot="1">
      <c r="A59" s="153"/>
      <c r="B59" s="112"/>
      <c r="C59" s="112"/>
      <c r="D59" s="111"/>
      <c r="E59" s="257" t="s">
        <v>71</v>
      </c>
      <c r="F59" s="257"/>
      <c r="G59" s="257"/>
      <c r="H59" s="257"/>
      <c r="I59" s="258">
        <v>54650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54573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53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627939.10000000009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54650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1560.9539999999997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53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629500.05400000012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53"/>
      <c r="B66" s="113"/>
      <c r="C66" s="113"/>
      <c r="D66" s="153"/>
      <c r="E66" s="260" t="s">
        <v>82</v>
      </c>
      <c r="F66" s="260"/>
      <c r="G66" s="260"/>
      <c r="H66" s="260"/>
      <c r="I66" s="261">
        <v>60067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11.53500914371576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53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54650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643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44932</v>
      </c>
      <c r="B72" s="266"/>
      <c r="C72" s="266"/>
      <c r="D72" s="153"/>
      <c r="E72" s="260" t="s">
        <v>91</v>
      </c>
      <c r="F72" s="260"/>
      <c r="G72" s="260"/>
      <c r="H72" s="260"/>
      <c r="I72" s="261">
        <v>-48618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53"/>
      <c r="E73" s="153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53"/>
      <c r="E74" s="260" t="s">
        <v>92</v>
      </c>
      <c r="F74" s="260"/>
      <c r="G74" s="260"/>
      <c r="H74" s="260"/>
      <c r="I74" s="261">
        <f>(I66+I67+I68+I69+I70+I72+I75+I71)</f>
        <v>66099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53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53"/>
      <c r="E76" s="153"/>
      <c r="F76" s="119"/>
      <c r="G76" s="151"/>
      <c r="H76" s="151"/>
      <c r="I76" s="152"/>
      <c r="J76" s="152"/>
      <c r="K76" s="152"/>
      <c r="L76" s="152"/>
      <c r="M76" s="152"/>
      <c r="N76" s="122"/>
    </row>
    <row r="77" spans="1:14">
      <c r="A77" s="263" t="s">
        <v>115</v>
      </c>
      <c r="B77" s="263"/>
      <c r="C77" s="263"/>
      <c r="D77" s="153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44000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378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20694</v>
      </c>
      <c r="J80" s="258"/>
      <c r="K80" s="258"/>
      <c r="L80" s="258"/>
      <c r="M80" s="258"/>
      <c r="N80" s="258"/>
    </row>
    <row r="81" spans="1:14">
      <c r="A81" s="153"/>
      <c r="B81" s="153"/>
      <c r="C81" s="153"/>
      <c r="D81" s="126"/>
      <c r="E81" s="257" t="s">
        <v>98</v>
      </c>
      <c r="F81" s="257"/>
      <c r="G81" s="257"/>
      <c r="H81" s="257"/>
      <c r="I81" s="258">
        <v>265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375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65712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-387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8" header="0.3" footer="0.17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116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2153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21553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2755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4287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2212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5539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1898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1566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1881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381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302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908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126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221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221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219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115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267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120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132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205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396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459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736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92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321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252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960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99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158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764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146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144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927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4726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54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38499</v>
      </c>
      <c r="D43" s="60">
        <f t="shared" si="0"/>
        <v>3028</v>
      </c>
      <c r="E43" s="61">
        <f t="shared" si="0"/>
        <v>665</v>
      </c>
      <c r="F43" s="61">
        <f t="shared" si="0"/>
        <v>683</v>
      </c>
      <c r="G43" s="61">
        <f t="shared" si="0"/>
        <v>736</v>
      </c>
      <c r="H43" s="61">
        <f t="shared" si="0"/>
        <v>764</v>
      </c>
      <c r="I43" s="61">
        <f t="shared" si="0"/>
        <v>6259</v>
      </c>
      <c r="J43" s="61">
        <f t="shared" si="0"/>
        <v>1881</v>
      </c>
      <c r="K43" s="62">
        <f t="shared" si="0"/>
        <v>4726</v>
      </c>
      <c r="L43" s="58">
        <f t="shared" si="0"/>
        <v>0</v>
      </c>
      <c r="M43" s="59">
        <f t="shared" si="0"/>
        <v>0</v>
      </c>
      <c r="N43" s="154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54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38499</v>
      </c>
      <c r="D45" s="65">
        <f t="shared" si="1"/>
        <v>3028</v>
      </c>
      <c r="E45" s="66">
        <f t="shared" si="1"/>
        <v>665</v>
      </c>
      <c r="F45" s="66">
        <f t="shared" si="1"/>
        <v>683</v>
      </c>
      <c r="G45" s="66">
        <f t="shared" si="1"/>
        <v>736</v>
      </c>
      <c r="H45" s="66">
        <f t="shared" si="1"/>
        <v>764</v>
      </c>
      <c r="I45" s="66">
        <f t="shared" si="1"/>
        <v>6259</v>
      </c>
      <c r="J45" s="66">
        <f t="shared" si="1"/>
        <v>1881</v>
      </c>
      <c r="K45" s="67">
        <f t="shared" si="1"/>
        <v>4726</v>
      </c>
      <c r="L45" s="63">
        <f t="shared" si="1"/>
        <v>0</v>
      </c>
      <c r="M45" s="64">
        <f t="shared" si="1"/>
        <v>0</v>
      </c>
      <c r="N45" s="154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54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53"/>
      <c r="B49" s="85"/>
      <c r="C49" s="85"/>
      <c r="D49" s="85"/>
      <c r="E49" s="85"/>
      <c r="F49" s="85"/>
      <c r="G49" s="85"/>
      <c r="H49" s="85"/>
      <c r="I49" s="153"/>
      <c r="J49" s="153"/>
      <c r="K49" s="153"/>
      <c r="L49" s="153"/>
      <c r="M49" s="153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442738.5</v>
      </c>
      <c r="D50" s="88">
        <f t="shared" si="2"/>
        <v>33610.799999999996</v>
      </c>
      <c r="E50" s="89">
        <f t="shared" si="2"/>
        <v>7381.5</v>
      </c>
      <c r="F50" s="89">
        <f t="shared" si="2"/>
        <v>7581.3</v>
      </c>
      <c r="G50" s="89">
        <f t="shared" si="2"/>
        <v>8243.1999999999989</v>
      </c>
      <c r="H50" s="89">
        <f t="shared" si="2"/>
        <v>8556.7999999999993</v>
      </c>
      <c r="I50" s="89">
        <f t="shared" si="2"/>
        <v>70726.700000000012</v>
      </c>
      <c r="J50" s="89">
        <f t="shared" si="2"/>
        <v>21255.300000000003</v>
      </c>
      <c r="K50" s="90">
        <f t="shared" si="2"/>
        <v>53876.4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53"/>
      <c r="B54" s="153"/>
      <c r="C54" s="153"/>
      <c r="D54" s="153"/>
      <c r="E54" s="85"/>
      <c r="F54" s="85"/>
      <c r="G54" s="85"/>
      <c r="H54" s="153"/>
      <c r="I54" s="153"/>
      <c r="J54" s="153"/>
      <c r="K54" s="153"/>
      <c r="L54" s="153"/>
      <c r="M54" s="153"/>
      <c r="N54" s="95"/>
    </row>
    <row r="55" spans="1:14" ht="15.75" thickBot="1">
      <c r="A55" s="56" t="s">
        <v>66</v>
      </c>
      <c r="B55" s="103"/>
      <c r="C55" s="104"/>
      <c r="D55" s="105">
        <f>(D45*D53)</f>
        <v>263.43599999999998</v>
      </c>
      <c r="E55" s="106">
        <f>(E45*E53)</f>
        <v>57.854999999999997</v>
      </c>
      <c r="F55" s="106">
        <f>(F45*F53)</f>
        <v>59.420999999999999</v>
      </c>
      <c r="G55" s="106">
        <f>(G45*G53)</f>
        <v>64.031999999999996</v>
      </c>
      <c r="H55" s="106">
        <f t="shared" ref="H55" si="3">(H45*H53)</f>
        <v>66.467999999999989</v>
      </c>
      <c r="I55" s="106">
        <f>(I45*I53)</f>
        <v>544.53300000000002</v>
      </c>
      <c r="J55" s="106">
        <f>(J45*J53)</f>
        <v>163.64699999999999</v>
      </c>
      <c r="K55" s="107">
        <f>(K45*K53)</f>
        <v>411.16199999999998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53"/>
      <c r="B56" s="153"/>
      <c r="C56" s="153"/>
      <c r="D56" s="153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57241</v>
      </c>
      <c r="C57" s="268"/>
      <c r="D57" s="111" t="s">
        <v>68</v>
      </c>
      <c r="E57" s="277">
        <v>44933</v>
      </c>
      <c r="F57" s="277"/>
      <c r="G57" s="277"/>
      <c r="H57" s="277"/>
      <c r="I57" s="278" t="s">
        <v>117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319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57365</v>
      </c>
      <c r="J58" s="258"/>
      <c r="K58" s="258"/>
      <c r="L58" s="258"/>
      <c r="M58" s="258"/>
      <c r="N58" s="258"/>
    </row>
    <row r="59" spans="1:14" ht="15.75" thickBot="1">
      <c r="A59" s="153"/>
      <c r="B59" s="112"/>
      <c r="C59" s="112"/>
      <c r="D59" s="111"/>
      <c r="E59" s="257" t="s">
        <v>71</v>
      </c>
      <c r="F59" s="257"/>
      <c r="G59" s="257"/>
      <c r="H59" s="257"/>
      <c r="I59" s="258">
        <v>57365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56922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53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653970.50000000012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57365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1630.5539999999999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53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655601.05400000012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53"/>
      <c r="B66" s="113"/>
      <c r="C66" s="113"/>
      <c r="D66" s="153"/>
      <c r="E66" s="260" t="s">
        <v>82</v>
      </c>
      <c r="F66" s="260"/>
      <c r="G66" s="260"/>
      <c r="H66" s="260"/>
      <c r="I66" s="261">
        <v>48618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11.517533712799974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53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57365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248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44933</v>
      </c>
      <c r="B72" s="266"/>
      <c r="C72" s="266"/>
      <c r="D72" s="153"/>
      <c r="E72" s="260" t="s">
        <v>91</v>
      </c>
      <c r="F72" s="260"/>
      <c r="G72" s="260"/>
      <c r="H72" s="260"/>
      <c r="I72" s="261">
        <v>-47986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53"/>
      <c r="E73" s="153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53"/>
      <c r="E74" s="260" t="s">
        <v>92</v>
      </c>
      <c r="F74" s="260"/>
      <c r="G74" s="260"/>
      <c r="H74" s="260"/>
      <c r="I74" s="261">
        <f>(I66+I67+I68+I69+I70+I72+I75+I71)</f>
        <v>57997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53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53"/>
      <c r="E76" s="153"/>
      <c r="F76" s="119"/>
      <c r="G76" s="151"/>
      <c r="H76" s="151"/>
      <c r="I76" s="152"/>
      <c r="J76" s="152"/>
      <c r="K76" s="152"/>
      <c r="L76" s="152"/>
      <c r="M76" s="152"/>
      <c r="N76" s="122"/>
    </row>
    <row r="77" spans="1:14">
      <c r="A77" s="263" t="s">
        <v>117</v>
      </c>
      <c r="B77" s="263"/>
      <c r="C77" s="263"/>
      <c r="D77" s="153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36650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0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20723</v>
      </c>
      <c r="J80" s="258"/>
      <c r="K80" s="258"/>
      <c r="L80" s="258"/>
      <c r="M80" s="258"/>
      <c r="N80" s="258"/>
    </row>
    <row r="81" spans="1:14">
      <c r="A81" s="153"/>
      <c r="B81" s="153"/>
      <c r="C81" s="153"/>
      <c r="D81" s="126"/>
      <c r="E81" s="257" t="s">
        <v>98</v>
      </c>
      <c r="F81" s="257"/>
      <c r="G81" s="257"/>
      <c r="H81" s="257"/>
      <c r="I81" s="258">
        <v>248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319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57940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-57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118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1998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20923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2832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4326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2066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5490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1897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1533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1890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379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305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944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128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121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228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215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119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263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123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0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205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194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458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723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94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316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239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975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109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157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743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145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156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886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4826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54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37635</v>
      </c>
      <c r="D43" s="60">
        <f t="shared" si="0"/>
        <v>2621</v>
      </c>
      <c r="E43" s="61">
        <f t="shared" si="0"/>
        <v>649</v>
      </c>
      <c r="F43" s="61">
        <f t="shared" si="0"/>
        <v>684</v>
      </c>
      <c r="G43" s="61">
        <f t="shared" si="0"/>
        <v>723</v>
      </c>
      <c r="H43" s="61">
        <f t="shared" si="0"/>
        <v>743</v>
      </c>
      <c r="I43" s="61">
        <f t="shared" si="0"/>
        <v>6235</v>
      </c>
      <c r="J43" s="61">
        <f t="shared" si="0"/>
        <v>1890</v>
      </c>
      <c r="K43" s="62">
        <f t="shared" si="0"/>
        <v>4826</v>
      </c>
      <c r="L43" s="58">
        <f t="shared" si="0"/>
        <v>0</v>
      </c>
      <c r="M43" s="59">
        <f t="shared" si="0"/>
        <v>0</v>
      </c>
      <c r="N43" s="154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54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37635</v>
      </c>
      <c r="D45" s="65">
        <f t="shared" si="1"/>
        <v>2621</v>
      </c>
      <c r="E45" s="66">
        <f t="shared" si="1"/>
        <v>649</v>
      </c>
      <c r="F45" s="66">
        <f t="shared" si="1"/>
        <v>684</v>
      </c>
      <c r="G45" s="66">
        <f t="shared" si="1"/>
        <v>723</v>
      </c>
      <c r="H45" s="66">
        <f t="shared" si="1"/>
        <v>743</v>
      </c>
      <c r="I45" s="66">
        <f t="shared" si="1"/>
        <v>6235</v>
      </c>
      <c r="J45" s="66">
        <f t="shared" si="1"/>
        <v>1890</v>
      </c>
      <c r="K45" s="67">
        <f t="shared" si="1"/>
        <v>4826</v>
      </c>
      <c r="L45" s="63">
        <f t="shared" si="1"/>
        <v>0</v>
      </c>
      <c r="M45" s="64">
        <f t="shared" si="1"/>
        <v>0</v>
      </c>
      <c r="N45" s="154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54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53"/>
      <c r="B49" s="85"/>
      <c r="C49" s="85"/>
      <c r="D49" s="85"/>
      <c r="E49" s="85"/>
      <c r="F49" s="85"/>
      <c r="G49" s="85"/>
      <c r="H49" s="85"/>
      <c r="I49" s="153"/>
      <c r="J49" s="153"/>
      <c r="K49" s="153"/>
      <c r="L49" s="153"/>
      <c r="M49" s="153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432802.5</v>
      </c>
      <c r="D50" s="88">
        <f t="shared" si="2"/>
        <v>29093.1</v>
      </c>
      <c r="E50" s="89">
        <f t="shared" si="2"/>
        <v>7203.9</v>
      </c>
      <c r="F50" s="89">
        <f t="shared" si="2"/>
        <v>7592.4</v>
      </c>
      <c r="G50" s="89">
        <f t="shared" si="2"/>
        <v>8097.5999999999995</v>
      </c>
      <c r="H50" s="89">
        <f t="shared" si="2"/>
        <v>8321.6</v>
      </c>
      <c r="I50" s="89">
        <f t="shared" si="2"/>
        <v>70455.5</v>
      </c>
      <c r="J50" s="89">
        <f t="shared" si="2"/>
        <v>21357</v>
      </c>
      <c r="K50" s="90">
        <f t="shared" si="2"/>
        <v>55016.4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53"/>
      <c r="B54" s="153"/>
      <c r="C54" s="153"/>
      <c r="D54" s="153"/>
      <c r="E54" s="85"/>
      <c r="F54" s="85"/>
      <c r="G54" s="85"/>
      <c r="H54" s="153"/>
      <c r="I54" s="153"/>
      <c r="J54" s="153"/>
      <c r="K54" s="153"/>
      <c r="L54" s="153"/>
      <c r="M54" s="153"/>
      <c r="N54" s="95"/>
    </row>
    <row r="55" spans="1:14" ht="15.75" thickBot="1">
      <c r="A55" s="56" t="s">
        <v>66</v>
      </c>
      <c r="B55" s="103"/>
      <c r="C55" s="104"/>
      <c r="D55" s="105">
        <f>(D45*D53)</f>
        <v>228.02699999999999</v>
      </c>
      <c r="E55" s="106">
        <f>(E45*E53)</f>
        <v>56.462999999999994</v>
      </c>
      <c r="F55" s="106">
        <f>(F45*F53)</f>
        <v>59.507999999999996</v>
      </c>
      <c r="G55" s="106">
        <f>(G45*G53)</f>
        <v>62.900999999999996</v>
      </c>
      <c r="H55" s="106">
        <f t="shared" ref="H55" si="3">(H45*H53)</f>
        <v>64.640999999999991</v>
      </c>
      <c r="I55" s="106">
        <f>(I45*I53)</f>
        <v>542.44499999999994</v>
      </c>
      <c r="J55" s="106">
        <f>(J45*J53)</f>
        <v>164.42999999999998</v>
      </c>
      <c r="K55" s="107">
        <f>(K45*K53)</f>
        <v>419.86199999999997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53"/>
      <c r="B56" s="153"/>
      <c r="C56" s="153"/>
      <c r="D56" s="153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56006</v>
      </c>
      <c r="C57" s="268"/>
      <c r="D57" s="111" t="s">
        <v>68</v>
      </c>
      <c r="E57" s="277">
        <v>44934</v>
      </c>
      <c r="F57" s="277"/>
      <c r="G57" s="277"/>
      <c r="H57" s="277"/>
      <c r="I57" s="278" t="s">
        <v>104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290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56045</v>
      </c>
      <c r="J58" s="258"/>
      <c r="K58" s="258"/>
      <c r="L58" s="258"/>
      <c r="M58" s="258"/>
      <c r="N58" s="258"/>
    </row>
    <row r="59" spans="1:14" ht="15.75" thickBot="1">
      <c r="A59" s="153"/>
      <c r="B59" s="112"/>
      <c r="C59" s="112"/>
      <c r="D59" s="111"/>
      <c r="E59" s="257" t="s">
        <v>71</v>
      </c>
      <c r="F59" s="257"/>
      <c r="G59" s="257"/>
      <c r="H59" s="257"/>
      <c r="I59" s="258">
        <v>56045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55716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53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639940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56045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1598.277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53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641538.277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53"/>
      <c r="B66" s="113"/>
      <c r="C66" s="113"/>
      <c r="D66" s="153"/>
      <c r="E66" s="260" t="s">
        <v>82</v>
      </c>
      <c r="F66" s="260"/>
      <c r="G66" s="260"/>
      <c r="H66" s="260"/>
      <c r="I66" s="261">
        <v>47986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11.514435296862661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53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56045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268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44934</v>
      </c>
      <c r="B72" s="266"/>
      <c r="C72" s="266"/>
      <c r="D72" s="153"/>
      <c r="E72" s="260" t="s">
        <v>91</v>
      </c>
      <c r="F72" s="260"/>
      <c r="G72" s="260"/>
      <c r="H72" s="260"/>
      <c r="I72" s="261">
        <v>-48101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53"/>
      <c r="E73" s="153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53"/>
      <c r="E74" s="260" t="s">
        <v>92</v>
      </c>
      <c r="F74" s="260"/>
      <c r="G74" s="260"/>
      <c r="H74" s="260"/>
      <c r="I74" s="261">
        <f>(I66+I67+I68+I69+I70+I72+I75+I71)</f>
        <v>55930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53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53"/>
      <c r="E76" s="153"/>
      <c r="F76" s="119"/>
      <c r="G76" s="151"/>
      <c r="H76" s="151"/>
      <c r="I76" s="152"/>
      <c r="J76" s="152"/>
      <c r="K76" s="152"/>
      <c r="L76" s="152"/>
      <c r="M76" s="152"/>
      <c r="N76" s="122"/>
    </row>
    <row r="77" spans="1:14">
      <c r="A77" s="263" t="s">
        <v>104</v>
      </c>
      <c r="B77" s="263"/>
      <c r="C77" s="263"/>
      <c r="D77" s="153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39200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58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17427</v>
      </c>
      <c r="J80" s="258"/>
      <c r="K80" s="258"/>
      <c r="L80" s="258"/>
      <c r="M80" s="258"/>
      <c r="N80" s="258"/>
    </row>
    <row r="81" spans="1:14">
      <c r="A81" s="153"/>
      <c r="B81" s="153"/>
      <c r="C81" s="153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290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57185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1255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89"/>
  <sheetViews>
    <sheetView topLeftCell="A45" workbookViewId="0">
      <selection activeCell="A57" sqref="A57:N87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2" t="s">
        <v>0</v>
      </c>
      <c r="B1" s="206" t="s">
        <v>1</v>
      </c>
      <c r="C1" s="206" t="s">
        <v>2</v>
      </c>
      <c r="D1" s="206" t="s">
        <v>3</v>
      </c>
      <c r="E1" s="206" t="s">
        <v>3</v>
      </c>
      <c r="F1" s="206" t="s">
        <v>3</v>
      </c>
      <c r="G1" s="206" t="s">
        <v>4</v>
      </c>
      <c r="H1" s="206" t="s">
        <v>4</v>
      </c>
      <c r="I1" s="206" t="s">
        <v>4</v>
      </c>
      <c r="J1" s="206" t="s">
        <v>4</v>
      </c>
      <c r="K1" s="206" t="s">
        <v>4</v>
      </c>
      <c r="L1" s="206" t="s">
        <v>4</v>
      </c>
      <c r="M1" s="207" t="s">
        <v>5</v>
      </c>
      <c r="N1" s="274" t="s">
        <v>119</v>
      </c>
    </row>
    <row r="2" spans="1:14" ht="15.75" thickBot="1">
      <c r="A2" s="273"/>
      <c r="B2" s="208" t="s">
        <v>6</v>
      </c>
      <c r="C2" s="208" t="s">
        <v>7</v>
      </c>
      <c r="D2" s="208" t="s">
        <v>8</v>
      </c>
      <c r="E2" s="208" t="s">
        <v>8</v>
      </c>
      <c r="F2" s="208" t="s">
        <v>8</v>
      </c>
      <c r="G2" s="208" t="s">
        <v>9</v>
      </c>
      <c r="H2" s="208" t="s">
        <v>10</v>
      </c>
      <c r="I2" s="208" t="s">
        <v>11</v>
      </c>
      <c r="J2" s="208" t="s">
        <v>12</v>
      </c>
      <c r="K2" s="208" t="s">
        <v>13</v>
      </c>
      <c r="L2" s="208" t="s">
        <v>14</v>
      </c>
      <c r="M2" s="209" t="s">
        <v>7</v>
      </c>
      <c r="N2" s="274"/>
    </row>
    <row r="3" spans="1:14">
      <c r="A3" s="210" t="s">
        <v>15</v>
      </c>
      <c r="B3" s="211"/>
      <c r="C3" s="14">
        <v>2095</v>
      </c>
      <c r="D3" s="212"/>
      <c r="E3" s="45"/>
      <c r="F3" s="45"/>
      <c r="G3" s="45"/>
      <c r="H3" s="45"/>
      <c r="I3" s="45"/>
      <c r="J3" s="45"/>
      <c r="K3" s="213"/>
      <c r="L3" s="211"/>
      <c r="M3" s="14"/>
      <c r="N3" s="274"/>
    </row>
    <row r="4" spans="1:14">
      <c r="A4" s="214" t="s">
        <v>16</v>
      </c>
      <c r="B4" s="215"/>
      <c r="C4" s="23">
        <v>21292</v>
      </c>
      <c r="D4" s="216"/>
      <c r="E4" s="49"/>
      <c r="F4" s="49"/>
      <c r="G4" s="49"/>
      <c r="H4" s="49"/>
      <c r="I4" s="49"/>
      <c r="J4" s="49"/>
      <c r="K4" s="217"/>
      <c r="L4" s="215"/>
      <c r="M4" s="23"/>
      <c r="N4" s="274"/>
    </row>
    <row r="5" spans="1:14">
      <c r="A5" s="214" t="s">
        <v>17</v>
      </c>
      <c r="B5" s="215"/>
      <c r="C5" s="23">
        <v>2735</v>
      </c>
      <c r="D5" s="216"/>
      <c r="E5" s="49"/>
      <c r="F5" s="49"/>
      <c r="G5" s="49"/>
      <c r="H5" s="49"/>
      <c r="I5" s="49"/>
      <c r="J5" s="49"/>
      <c r="K5" s="217"/>
      <c r="L5" s="215"/>
      <c r="M5" s="23"/>
      <c r="N5" s="274"/>
    </row>
    <row r="6" spans="1:14">
      <c r="A6" s="214" t="s">
        <v>18</v>
      </c>
      <c r="B6" s="215"/>
      <c r="C6" s="23">
        <v>4210</v>
      </c>
      <c r="D6" s="216"/>
      <c r="E6" s="49"/>
      <c r="F6" s="49"/>
      <c r="G6" s="49"/>
      <c r="H6" s="49"/>
      <c r="I6" s="49"/>
      <c r="J6" s="49"/>
      <c r="K6" s="217"/>
      <c r="L6" s="215"/>
      <c r="M6" s="23"/>
      <c r="N6" s="274"/>
    </row>
    <row r="7" spans="1:14">
      <c r="A7" s="214" t="s">
        <v>19</v>
      </c>
      <c r="B7" s="215"/>
      <c r="C7" s="23">
        <v>2105</v>
      </c>
      <c r="D7" s="216"/>
      <c r="E7" s="49"/>
      <c r="F7" s="49"/>
      <c r="G7" s="49"/>
      <c r="H7" s="49"/>
      <c r="I7" s="49"/>
      <c r="J7" s="49"/>
      <c r="K7" s="217"/>
      <c r="L7" s="215"/>
      <c r="M7" s="23"/>
      <c r="N7" s="274"/>
    </row>
    <row r="8" spans="1:14" ht="15.75" thickBot="1">
      <c r="A8" s="218" t="s">
        <v>20</v>
      </c>
      <c r="B8" s="219"/>
      <c r="C8" s="33">
        <v>5345</v>
      </c>
      <c r="D8" s="220"/>
      <c r="E8" s="221"/>
      <c r="F8" s="221"/>
      <c r="G8" s="221"/>
      <c r="H8" s="221"/>
      <c r="I8" s="221"/>
      <c r="J8" s="221"/>
      <c r="K8" s="222"/>
      <c r="L8" s="219"/>
      <c r="M8" s="33"/>
      <c r="N8" s="223"/>
    </row>
    <row r="9" spans="1:14" s="43" customFormat="1" ht="15.75" thickBot="1">
      <c r="A9" s="224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6"/>
    </row>
    <row r="10" spans="1:14">
      <c r="A10" s="210" t="s">
        <v>21</v>
      </c>
      <c r="B10" s="211"/>
      <c r="C10" s="45"/>
      <c r="D10" s="45"/>
      <c r="E10" s="45"/>
      <c r="F10" s="45"/>
      <c r="G10" s="45"/>
      <c r="H10" s="45"/>
      <c r="I10" s="45">
        <v>1917</v>
      </c>
      <c r="J10" s="45"/>
      <c r="K10" s="14"/>
      <c r="L10" s="212"/>
      <c r="M10" s="14"/>
      <c r="N10" s="275" t="s">
        <v>22</v>
      </c>
    </row>
    <row r="11" spans="1:14">
      <c r="A11" s="214" t="s">
        <v>23</v>
      </c>
      <c r="B11" s="215"/>
      <c r="C11" s="49"/>
      <c r="D11" s="49"/>
      <c r="E11" s="49"/>
      <c r="F11" s="49"/>
      <c r="G11" s="49"/>
      <c r="H11" s="49"/>
      <c r="I11" s="49">
        <v>1557</v>
      </c>
      <c r="J11" s="49"/>
      <c r="K11" s="23"/>
      <c r="L11" s="216"/>
      <c r="M11" s="23"/>
      <c r="N11" s="275"/>
    </row>
    <row r="12" spans="1:14">
      <c r="A12" s="214" t="s">
        <v>24</v>
      </c>
      <c r="B12" s="215"/>
      <c r="C12" s="49"/>
      <c r="D12" s="49"/>
      <c r="E12" s="49"/>
      <c r="F12" s="49"/>
      <c r="G12" s="49"/>
      <c r="H12" s="49"/>
      <c r="I12" s="49"/>
      <c r="J12" s="49">
        <v>1870</v>
      </c>
      <c r="K12" s="23"/>
      <c r="L12" s="216"/>
      <c r="M12" s="23"/>
      <c r="N12" s="275"/>
    </row>
    <row r="13" spans="1:14">
      <c r="A13" s="214" t="s">
        <v>25</v>
      </c>
      <c r="B13" s="215"/>
      <c r="C13" s="49"/>
      <c r="D13" s="49"/>
      <c r="E13" s="49"/>
      <c r="F13" s="49">
        <v>381</v>
      </c>
      <c r="G13" s="49"/>
      <c r="H13" s="49"/>
      <c r="I13" s="49"/>
      <c r="J13" s="49"/>
      <c r="K13" s="23"/>
      <c r="L13" s="216"/>
      <c r="M13" s="23"/>
      <c r="N13" s="275"/>
    </row>
    <row r="14" spans="1:14">
      <c r="A14" s="214" t="s">
        <v>26</v>
      </c>
      <c r="B14" s="215"/>
      <c r="C14" s="49"/>
      <c r="D14" s="49"/>
      <c r="E14" s="49"/>
      <c r="F14" s="49">
        <v>301</v>
      </c>
      <c r="G14" s="49"/>
      <c r="H14" s="49"/>
      <c r="I14" s="49"/>
      <c r="J14" s="49"/>
      <c r="K14" s="23"/>
      <c r="L14" s="216"/>
      <c r="M14" s="23"/>
      <c r="N14" s="275"/>
    </row>
    <row r="15" spans="1:14">
      <c r="A15" s="214" t="s">
        <v>27</v>
      </c>
      <c r="B15" s="215"/>
      <c r="C15" s="49"/>
      <c r="D15" s="49"/>
      <c r="E15" s="49"/>
      <c r="F15" s="228"/>
      <c r="G15" s="49"/>
      <c r="H15" s="49"/>
      <c r="I15" s="49">
        <v>916</v>
      </c>
      <c r="J15" s="49"/>
      <c r="K15" s="23"/>
      <c r="L15" s="216"/>
      <c r="M15" s="23"/>
      <c r="N15" s="275"/>
    </row>
    <row r="16" spans="1:14">
      <c r="A16" s="214" t="s">
        <v>28</v>
      </c>
      <c r="B16" s="215"/>
      <c r="C16" s="49"/>
      <c r="D16" s="49">
        <v>117</v>
      </c>
      <c r="E16" s="49"/>
      <c r="F16" s="49"/>
      <c r="G16" s="49"/>
      <c r="H16" s="49"/>
      <c r="I16" s="49"/>
      <c r="J16" s="49"/>
      <c r="K16" s="23"/>
      <c r="L16" s="216"/>
      <c r="M16" s="23"/>
      <c r="N16" s="275"/>
    </row>
    <row r="17" spans="1:14">
      <c r="A17" s="214" t="s">
        <v>29</v>
      </c>
      <c r="B17" s="215"/>
      <c r="C17" s="49"/>
      <c r="D17" s="49">
        <v>109</v>
      </c>
      <c r="E17" s="49"/>
      <c r="F17" s="49"/>
      <c r="G17" s="49"/>
      <c r="H17" s="49"/>
      <c r="I17" s="49"/>
      <c r="J17" s="49"/>
      <c r="K17" s="23"/>
      <c r="L17" s="216"/>
      <c r="M17" s="23"/>
      <c r="N17" s="275"/>
    </row>
    <row r="18" spans="1:14">
      <c r="A18" s="214" t="s">
        <v>30</v>
      </c>
      <c r="B18" s="215"/>
      <c r="C18" s="49"/>
      <c r="D18" s="49">
        <v>222</v>
      </c>
      <c r="E18" s="49"/>
      <c r="F18" s="49"/>
      <c r="G18" s="49"/>
      <c r="H18" s="49"/>
      <c r="I18" s="49"/>
      <c r="J18" s="49"/>
      <c r="K18" s="23"/>
      <c r="L18" s="216"/>
      <c r="M18" s="23"/>
      <c r="N18" s="275"/>
    </row>
    <row r="19" spans="1:14">
      <c r="A19" s="214" t="s">
        <v>31</v>
      </c>
      <c r="B19" s="215"/>
      <c r="C19" s="49"/>
      <c r="D19" s="49">
        <v>208</v>
      </c>
      <c r="E19" s="49"/>
      <c r="F19" s="49"/>
      <c r="G19" s="49"/>
      <c r="H19" s="49"/>
      <c r="I19" s="49"/>
      <c r="J19" s="49"/>
      <c r="K19" s="23"/>
      <c r="L19" s="216"/>
      <c r="M19" s="23"/>
      <c r="N19" s="275"/>
    </row>
    <row r="20" spans="1:14">
      <c r="A20" s="214" t="s">
        <v>32</v>
      </c>
      <c r="B20" s="215"/>
      <c r="C20" s="49"/>
      <c r="D20" s="49">
        <v>122</v>
      </c>
      <c r="E20" s="49"/>
      <c r="F20" s="49"/>
      <c r="G20" s="49"/>
      <c r="H20" s="49"/>
      <c r="I20" s="49"/>
      <c r="J20" s="49"/>
      <c r="K20" s="23"/>
      <c r="L20" s="216"/>
      <c r="M20" s="23"/>
      <c r="N20" s="275"/>
    </row>
    <row r="21" spans="1:14">
      <c r="A21" s="214" t="s">
        <v>33</v>
      </c>
      <c r="B21" s="215"/>
      <c r="C21" s="49"/>
      <c r="D21" s="49">
        <v>250</v>
      </c>
      <c r="E21" s="49"/>
      <c r="F21" s="49"/>
      <c r="G21" s="49"/>
      <c r="H21" s="49"/>
      <c r="I21" s="49"/>
      <c r="J21" s="49"/>
      <c r="K21" s="23"/>
      <c r="L21" s="216"/>
      <c r="M21" s="23"/>
      <c r="N21" s="275"/>
    </row>
    <row r="22" spans="1:14">
      <c r="A22" s="214" t="s">
        <v>34</v>
      </c>
      <c r="B22" s="215"/>
      <c r="C22" s="49"/>
      <c r="D22" s="49">
        <v>117</v>
      </c>
      <c r="E22" s="49"/>
      <c r="F22" s="49"/>
      <c r="G22" s="49"/>
      <c r="H22" s="49"/>
      <c r="I22" s="49"/>
      <c r="J22" s="49"/>
      <c r="K22" s="23"/>
      <c r="L22" s="216"/>
      <c r="M22" s="23"/>
      <c r="N22" s="275"/>
    </row>
    <row r="23" spans="1:14">
      <c r="A23" s="214" t="s">
        <v>35</v>
      </c>
      <c r="B23" s="215"/>
      <c r="C23" s="49"/>
      <c r="D23" s="49">
        <v>125</v>
      </c>
      <c r="E23" s="49"/>
      <c r="F23" s="49"/>
      <c r="G23" s="49"/>
      <c r="H23" s="49"/>
      <c r="I23" s="49"/>
      <c r="J23" s="49"/>
      <c r="K23" s="23"/>
      <c r="L23" s="216"/>
      <c r="M23" s="23"/>
      <c r="N23" s="275"/>
    </row>
    <row r="24" spans="1:14">
      <c r="A24" s="214" t="s">
        <v>36</v>
      </c>
      <c r="B24" s="215"/>
      <c r="C24" s="49"/>
      <c r="D24" s="49">
        <v>198</v>
      </c>
      <c r="E24" s="49"/>
      <c r="F24" s="49"/>
      <c r="G24" s="49"/>
      <c r="H24" s="49"/>
      <c r="I24" s="49"/>
      <c r="J24" s="49"/>
      <c r="K24" s="23"/>
      <c r="L24" s="216"/>
      <c r="M24" s="23"/>
      <c r="N24" s="275"/>
    </row>
    <row r="25" spans="1:14">
      <c r="A25" s="229" t="s">
        <v>37</v>
      </c>
      <c r="B25" s="230"/>
      <c r="C25" s="231"/>
      <c r="D25" s="231">
        <v>190</v>
      </c>
      <c r="E25" s="231"/>
      <c r="F25" s="231"/>
      <c r="G25" s="231"/>
      <c r="H25" s="231"/>
      <c r="I25" s="231"/>
      <c r="J25" s="231"/>
      <c r="K25" s="232"/>
      <c r="L25" s="233"/>
      <c r="M25" s="232"/>
      <c r="N25" s="275"/>
    </row>
    <row r="26" spans="1:14" ht="15.75" thickBot="1">
      <c r="A26" s="234" t="s">
        <v>49</v>
      </c>
      <c r="B26" s="219"/>
      <c r="C26" s="221"/>
      <c r="D26" s="221">
        <v>422</v>
      </c>
      <c r="E26" s="221"/>
      <c r="F26" s="221"/>
      <c r="G26" s="221"/>
      <c r="H26" s="221"/>
      <c r="I26" s="221"/>
      <c r="J26" s="221"/>
      <c r="K26" s="33"/>
      <c r="L26" s="220"/>
      <c r="M26" s="33"/>
      <c r="N26" s="226"/>
    </row>
    <row r="27" spans="1:14">
      <c r="A27" s="235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</row>
    <row r="28" spans="1:14">
      <c r="A28" s="214" t="s">
        <v>38</v>
      </c>
      <c r="B28" s="215"/>
      <c r="C28" s="49"/>
      <c r="D28" s="49"/>
      <c r="E28" s="49"/>
      <c r="F28" s="49"/>
      <c r="G28" s="49">
        <v>705</v>
      </c>
      <c r="H28" s="228"/>
      <c r="I28" s="49"/>
      <c r="J28" s="49"/>
      <c r="K28" s="217"/>
      <c r="L28" s="215"/>
      <c r="M28" s="23"/>
      <c r="N28" s="276" t="s">
        <v>105</v>
      </c>
    </row>
    <row r="29" spans="1:14">
      <c r="A29" s="214" t="s">
        <v>39</v>
      </c>
      <c r="B29" s="215"/>
      <c r="C29" s="49"/>
      <c r="D29" s="49"/>
      <c r="E29" s="49">
        <v>98</v>
      </c>
      <c r="F29" s="49"/>
      <c r="G29" s="49"/>
      <c r="H29" s="49"/>
      <c r="I29" s="49"/>
      <c r="J29" s="49"/>
      <c r="K29" s="217"/>
      <c r="L29" s="215"/>
      <c r="M29" s="23"/>
      <c r="N29" s="276"/>
    </row>
    <row r="30" spans="1:14">
      <c r="A30" s="214" t="s">
        <v>40</v>
      </c>
      <c r="B30" s="215"/>
      <c r="C30" s="49"/>
      <c r="D30" s="49"/>
      <c r="E30" s="49">
        <v>296</v>
      </c>
      <c r="F30" s="49"/>
      <c r="G30" s="49"/>
      <c r="H30" s="49"/>
      <c r="I30" s="49"/>
      <c r="J30" s="49"/>
      <c r="K30" s="217"/>
      <c r="L30" s="215"/>
      <c r="M30" s="23"/>
      <c r="N30" s="276"/>
    </row>
    <row r="31" spans="1:14">
      <c r="A31" s="214" t="s">
        <v>41</v>
      </c>
      <c r="B31" s="215"/>
      <c r="C31" s="49"/>
      <c r="D31" s="49"/>
      <c r="E31" s="49">
        <v>253</v>
      </c>
      <c r="F31" s="49"/>
      <c r="G31" s="49"/>
      <c r="H31" s="49"/>
      <c r="I31" s="49"/>
      <c r="J31" s="49"/>
      <c r="K31" s="217"/>
      <c r="L31" s="215"/>
      <c r="M31" s="23"/>
      <c r="N31" s="276"/>
    </row>
    <row r="32" spans="1:14">
      <c r="A32" s="214" t="s">
        <v>42</v>
      </c>
      <c r="B32" s="215"/>
      <c r="C32" s="49"/>
      <c r="D32" s="49"/>
      <c r="E32" s="49"/>
      <c r="F32" s="49"/>
      <c r="G32" s="49"/>
      <c r="H32" s="49"/>
      <c r="I32" s="49">
        <v>979</v>
      </c>
      <c r="J32" s="49"/>
      <c r="K32" s="217"/>
      <c r="L32" s="215"/>
      <c r="M32" s="23"/>
      <c r="N32" s="276"/>
    </row>
    <row r="33" spans="1:14">
      <c r="A33" s="214" t="s">
        <v>43</v>
      </c>
      <c r="B33" s="215"/>
      <c r="C33" s="49"/>
      <c r="D33" s="49">
        <v>0</v>
      </c>
      <c r="E33" s="49"/>
      <c r="F33" s="49"/>
      <c r="G33" s="49"/>
      <c r="H33" s="49"/>
      <c r="I33" s="49"/>
      <c r="J33" s="49"/>
      <c r="K33" s="217"/>
      <c r="L33" s="215"/>
      <c r="M33" s="23"/>
      <c r="N33" s="276"/>
    </row>
    <row r="34" spans="1:14">
      <c r="A34" s="214" t="s">
        <v>44</v>
      </c>
      <c r="B34" s="215"/>
      <c r="C34" s="49"/>
      <c r="D34" s="49">
        <v>149</v>
      </c>
      <c r="E34" s="49"/>
      <c r="F34" s="49"/>
      <c r="G34" s="49"/>
      <c r="H34" s="49"/>
      <c r="I34" s="49"/>
      <c r="J34" s="49"/>
      <c r="K34" s="217"/>
      <c r="L34" s="215"/>
      <c r="M34" s="23"/>
      <c r="N34" s="276"/>
    </row>
    <row r="35" spans="1:14">
      <c r="A35" s="214" t="s">
        <v>45</v>
      </c>
      <c r="B35" s="215"/>
      <c r="C35" s="49"/>
      <c r="D35" s="49"/>
      <c r="E35" s="49"/>
      <c r="F35" s="49"/>
      <c r="G35" s="49"/>
      <c r="H35" s="49">
        <v>720</v>
      </c>
      <c r="I35" s="49"/>
      <c r="J35" s="49"/>
      <c r="K35" s="217"/>
      <c r="L35" s="215"/>
      <c r="M35" s="23"/>
      <c r="N35" s="276"/>
    </row>
    <row r="36" spans="1:14">
      <c r="A36" s="214" t="s">
        <v>46</v>
      </c>
      <c r="B36" s="215"/>
      <c r="C36" s="49"/>
      <c r="D36" s="49">
        <v>150</v>
      </c>
      <c r="E36" s="49"/>
      <c r="F36" s="49"/>
      <c r="G36" s="49"/>
      <c r="H36" s="49"/>
      <c r="I36" s="49"/>
      <c r="J36" s="49"/>
      <c r="K36" s="217"/>
      <c r="L36" s="215"/>
      <c r="M36" s="23"/>
      <c r="N36" s="276"/>
    </row>
    <row r="37" spans="1:14" s="43" customFormat="1">
      <c r="A37" s="214" t="s">
        <v>47</v>
      </c>
      <c r="B37" s="215"/>
      <c r="C37" s="49"/>
      <c r="D37" s="49">
        <v>140</v>
      </c>
      <c r="E37" s="49"/>
      <c r="F37" s="49"/>
      <c r="G37" s="49"/>
      <c r="H37" s="49"/>
      <c r="I37" s="49"/>
      <c r="J37" s="49"/>
      <c r="K37" s="217"/>
      <c r="L37" s="215"/>
      <c r="M37" s="23"/>
      <c r="N37" s="276"/>
    </row>
    <row r="38" spans="1:14">
      <c r="A38" s="214" t="s">
        <v>48</v>
      </c>
      <c r="B38" s="215"/>
      <c r="C38" s="49"/>
      <c r="D38" s="49"/>
      <c r="E38" s="49"/>
      <c r="F38" s="49"/>
      <c r="G38" s="49"/>
      <c r="H38" s="49"/>
      <c r="I38" s="49">
        <v>890</v>
      </c>
      <c r="J38" s="49"/>
      <c r="K38" s="217"/>
      <c r="L38" s="215"/>
      <c r="M38" s="23"/>
      <c r="N38" s="276"/>
    </row>
    <row r="39" spans="1:14" ht="15.75" thickBot="1">
      <c r="A39" s="218" t="s">
        <v>50</v>
      </c>
      <c r="B39" s="236"/>
      <c r="C39" s="237"/>
      <c r="D39" s="237"/>
      <c r="E39" s="237"/>
      <c r="F39" s="237"/>
      <c r="G39" s="237"/>
      <c r="H39" s="237"/>
      <c r="I39" s="237"/>
      <c r="J39" s="237"/>
      <c r="K39" s="238">
        <v>5167</v>
      </c>
      <c r="L39" s="219"/>
      <c r="M39" s="239"/>
      <c r="N39" s="276"/>
    </row>
    <row r="40" spans="1:14" ht="15.75" thickBot="1">
      <c r="A40" s="240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</row>
    <row r="41" spans="1:14" ht="15.75" thickBot="1">
      <c r="A41" s="241" t="s">
        <v>51</v>
      </c>
      <c r="B41" s="242"/>
      <c r="C41" s="243"/>
      <c r="D41" s="244"/>
      <c r="E41" s="245"/>
      <c r="F41" s="245"/>
      <c r="G41" s="245"/>
      <c r="H41" s="245"/>
      <c r="I41" s="245"/>
      <c r="J41" s="245"/>
      <c r="K41" s="246"/>
      <c r="L41" s="242"/>
      <c r="M41" s="243"/>
      <c r="N41" s="226"/>
    </row>
    <row r="42" spans="1:14" s="43" customFormat="1" ht="15.75" thickBo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154"/>
    </row>
    <row r="43" spans="1:14" ht="15.75" thickBot="1">
      <c r="A43" s="57" t="s">
        <v>52</v>
      </c>
      <c r="B43" s="58">
        <f t="shared" ref="B43:M43" si="0">SUM(B3:B41)</f>
        <v>0</v>
      </c>
      <c r="C43" s="59">
        <f t="shared" si="0"/>
        <v>37782</v>
      </c>
      <c r="D43" s="60">
        <f t="shared" si="0"/>
        <v>2519</v>
      </c>
      <c r="E43" s="61">
        <f t="shared" si="0"/>
        <v>647</v>
      </c>
      <c r="F43" s="61">
        <f t="shared" si="0"/>
        <v>682</v>
      </c>
      <c r="G43" s="61">
        <f t="shared" si="0"/>
        <v>705</v>
      </c>
      <c r="H43" s="61">
        <f t="shared" si="0"/>
        <v>720</v>
      </c>
      <c r="I43" s="61">
        <f t="shared" si="0"/>
        <v>6259</v>
      </c>
      <c r="J43" s="61">
        <f t="shared" si="0"/>
        <v>1870</v>
      </c>
      <c r="K43" s="62">
        <f t="shared" si="0"/>
        <v>5167</v>
      </c>
      <c r="L43" s="58">
        <f t="shared" si="0"/>
        <v>0</v>
      </c>
      <c r="M43" s="59">
        <f t="shared" si="0"/>
        <v>0</v>
      </c>
      <c r="N43" s="154"/>
    </row>
    <row r="44" spans="1:14" s="43" customFormat="1" ht="15.75" thickBo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154"/>
    </row>
    <row r="45" spans="1:14" ht="15.75" thickBot="1">
      <c r="A45" s="57" t="s">
        <v>53</v>
      </c>
      <c r="B45" s="63">
        <f t="shared" ref="B45:M45" si="1">SUM(B3:B41)</f>
        <v>0</v>
      </c>
      <c r="C45" s="64">
        <f t="shared" si="1"/>
        <v>37782</v>
      </c>
      <c r="D45" s="65">
        <f t="shared" si="1"/>
        <v>2519</v>
      </c>
      <c r="E45" s="66">
        <f t="shared" si="1"/>
        <v>647</v>
      </c>
      <c r="F45" s="66">
        <f t="shared" si="1"/>
        <v>682</v>
      </c>
      <c r="G45" s="66">
        <f t="shared" si="1"/>
        <v>705</v>
      </c>
      <c r="H45" s="66">
        <f t="shared" si="1"/>
        <v>720</v>
      </c>
      <c r="I45" s="66">
        <f t="shared" si="1"/>
        <v>6259</v>
      </c>
      <c r="J45" s="66">
        <f t="shared" si="1"/>
        <v>1870</v>
      </c>
      <c r="K45" s="67">
        <f t="shared" si="1"/>
        <v>5167</v>
      </c>
      <c r="L45" s="63">
        <f t="shared" si="1"/>
        <v>0</v>
      </c>
      <c r="M45" s="64">
        <f t="shared" si="1"/>
        <v>0</v>
      </c>
      <c r="N45" s="154"/>
    </row>
    <row r="46" spans="1:14" s="43" customFormat="1" ht="15.75" thickBo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154"/>
    </row>
    <row r="47" spans="1:14">
      <c r="A47" s="68" t="s">
        <v>54</v>
      </c>
      <c r="B47" s="69" t="s">
        <v>55</v>
      </c>
      <c r="C47" s="70" t="s">
        <v>56</v>
      </c>
      <c r="D47" s="71" t="s">
        <v>57</v>
      </c>
      <c r="E47" s="72" t="s">
        <v>57</v>
      </c>
      <c r="F47" s="72" t="s">
        <v>57</v>
      </c>
      <c r="G47" s="72" t="s">
        <v>58</v>
      </c>
      <c r="H47" s="72" t="s">
        <v>58</v>
      </c>
      <c r="I47" s="72" t="s">
        <v>58</v>
      </c>
      <c r="J47" s="73" t="s">
        <v>58</v>
      </c>
      <c r="K47" s="74" t="s">
        <v>58</v>
      </c>
      <c r="L47" s="12" t="s">
        <v>58</v>
      </c>
      <c r="M47" s="75" t="s">
        <v>59</v>
      </c>
      <c r="N47" s="30"/>
    </row>
    <row r="48" spans="1:14" ht="15.75" thickBot="1">
      <c r="A48" s="76" t="s">
        <v>14</v>
      </c>
      <c r="B48" s="77">
        <v>0</v>
      </c>
      <c r="C48" s="78">
        <v>11.5</v>
      </c>
      <c r="D48" s="79">
        <v>11.1</v>
      </c>
      <c r="E48" s="80">
        <v>11.1</v>
      </c>
      <c r="F48" s="80">
        <v>11.1</v>
      </c>
      <c r="G48" s="80">
        <v>11.2</v>
      </c>
      <c r="H48" s="80">
        <v>11.2</v>
      </c>
      <c r="I48" s="81">
        <v>11.3</v>
      </c>
      <c r="J48" s="81">
        <v>11.3</v>
      </c>
      <c r="K48" s="81">
        <v>11.4</v>
      </c>
      <c r="L48" s="82">
        <v>0</v>
      </c>
      <c r="M48" s="83">
        <v>0</v>
      </c>
      <c r="N48" s="30"/>
    </row>
    <row r="49" spans="1:14" ht="15.75" thickBot="1">
      <c r="A49" s="153"/>
      <c r="B49" s="85"/>
      <c r="C49" s="85"/>
      <c r="D49" s="85"/>
      <c r="E49" s="85"/>
      <c r="F49" s="85"/>
      <c r="G49" s="85"/>
      <c r="H49" s="85"/>
      <c r="I49" s="153"/>
      <c r="J49" s="153"/>
      <c r="K49" s="153"/>
      <c r="L49" s="153"/>
      <c r="M49" s="153"/>
      <c r="N49" s="30"/>
    </row>
    <row r="50" spans="1:14" ht="15.75" thickBot="1">
      <c r="A50" s="56" t="s">
        <v>60</v>
      </c>
      <c r="B50" s="86">
        <f t="shared" ref="B50:M50" si="2">(B43*B48)</f>
        <v>0</v>
      </c>
      <c r="C50" s="87">
        <f t="shared" si="2"/>
        <v>434493</v>
      </c>
      <c r="D50" s="88">
        <f t="shared" si="2"/>
        <v>27960.899999999998</v>
      </c>
      <c r="E50" s="89">
        <f t="shared" si="2"/>
        <v>7181.7</v>
      </c>
      <c r="F50" s="89">
        <f t="shared" si="2"/>
        <v>7570.2</v>
      </c>
      <c r="G50" s="89">
        <f t="shared" si="2"/>
        <v>7895.9999999999991</v>
      </c>
      <c r="H50" s="89">
        <f t="shared" si="2"/>
        <v>8063.9999999999991</v>
      </c>
      <c r="I50" s="89">
        <f t="shared" si="2"/>
        <v>70726.700000000012</v>
      </c>
      <c r="J50" s="89">
        <f t="shared" si="2"/>
        <v>21131</v>
      </c>
      <c r="K50" s="90">
        <f t="shared" si="2"/>
        <v>58903.8</v>
      </c>
      <c r="L50" s="86">
        <f t="shared" si="2"/>
        <v>0</v>
      </c>
      <c r="M50" s="91">
        <f t="shared" si="2"/>
        <v>0</v>
      </c>
      <c r="N50" s="92" t="s">
        <v>61</v>
      </c>
    </row>
    <row r="51" spans="1:14" ht="15.75" thickBot="1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30"/>
    </row>
    <row r="52" spans="1:14">
      <c r="A52" s="68" t="s">
        <v>62</v>
      </c>
      <c r="B52" s="69"/>
      <c r="C52" s="70"/>
      <c r="D52" s="71" t="s">
        <v>63</v>
      </c>
      <c r="E52" s="72" t="s">
        <v>63</v>
      </c>
      <c r="F52" s="72" t="s">
        <v>63</v>
      </c>
      <c r="G52" s="72" t="s">
        <v>63</v>
      </c>
      <c r="H52" s="72" t="s">
        <v>64</v>
      </c>
      <c r="I52" s="73" t="s">
        <v>64</v>
      </c>
      <c r="J52" s="72" t="s">
        <v>64</v>
      </c>
      <c r="K52" s="93" t="s">
        <v>64</v>
      </c>
      <c r="L52" s="94" t="s">
        <v>64</v>
      </c>
      <c r="M52" s="75" t="s">
        <v>64</v>
      </c>
      <c r="N52" s="95"/>
    </row>
    <row r="53" spans="1:14" ht="15.75" thickBot="1">
      <c r="A53" s="76" t="s">
        <v>14</v>
      </c>
      <c r="B53" s="96"/>
      <c r="C53" s="97"/>
      <c r="D53" s="98">
        <v>8.6999999999999994E-2</v>
      </c>
      <c r="E53" s="99">
        <v>8.6999999999999994E-2</v>
      </c>
      <c r="F53" s="99">
        <v>8.6999999999999994E-2</v>
      </c>
      <c r="G53" s="99">
        <v>8.6999999999999994E-2</v>
      </c>
      <c r="H53" s="99">
        <v>8.6999999999999994E-2</v>
      </c>
      <c r="I53" s="99">
        <v>8.6999999999999994E-2</v>
      </c>
      <c r="J53" s="99">
        <v>8.6999999999999994E-2</v>
      </c>
      <c r="K53" s="100">
        <v>8.6999999999999994E-2</v>
      </c>
      <c r="L53" s="101">
        <v>8.6999999999999994E-2</v>
      </c>
      <c r="M53" s="102">
        <v>8.6999999999999994E-2</v>
      </c>
      <c r="N53" s="30"/>
    </row>
    <row r="54" spans="1:14" ht="15.75" thickBot="1">
      <c r="A54" s="153"/>
      <c r="B54" s="153"/>
      <c r="C54" s="153"/>
      <c r="D54" s="153"/>
      <c r="E54" s="85"/>
      <c r="F54" s="85"/>
      <c r="G54" s="85"/>
      <c r="H54" s="153"/>
      <c r="I54" s="153"/>
      <c r="J54" s="153"/>
      <c r="K54" s="153"/>
      <c r="L54" s="153"/>
      <c r="M54" s="153"/>
      <c r="N54" s="95"/>
    </row>
    <row r="55" spans="1:14" ht="15.75" thickBot="1">
      <c r="A55" s="56" t="s">
        <v>66</v>
      </c>
      <c r="B55" s="103"/>
      <c r="C55" s="104"/>
      <c r="D55" s="105">
        <f>(D45*D53)</f>
        <v>219.15299999999999</v>
      </c>
      <c r="E55" s="106">
        <f>(E45*E53)</f>
        <v>56.288999999999994</v>
      </c>
      <c r="F55" s="106">
        <f>(F45*F53)</f>
        <v>59.333999999999996</v>
      </c>
      <c r="G55" s="106">
        <f>(G45*G53)</f>
        <v>61.334999999999994</v>
      </c>
      <c r="H55" s="106">
        <f t="shared" ref="H55" si="3">(H45*H53)</f>
        <v>62.639999999999993</v>
      </c>
      <c r="I55" s="106">
        <f>(I45*I53)</f>
        <v>544.53300000000002</v>
      </c>
      <c r="J55" s="106">
        <f>(J45*J53)</f>
        <v>162.69</v>
      </c>
      <c r="K55" s="107">
        <f>(K45*K53)</f>
        <v>449.529</v>
      </c>
      <c r="L55" s="108">
        <f>(L45*L53)</f>
        <v>0</v>
      </c>
      <c r="M55" s="109">
        <f>(M45*M53)</f>
        <v>0</v>
      </c>
      <c r="N55" s="30"/>
    </row>
    <row r="56" spans="1:14" ht="15.75" thickBot="1">
      <c r="A56" s="153"/>
      <c r="B56" s="153"/>
      <c r="C56" s="153"/>
      <c r="D56" s="153"/>
      <c r="E56" s="110"/>
      <c r="F56" s="110"/>
      <c r="G56" s="110"/>
      <c r="H56" s="110"/>
      <c r="I56" s="110"/>
      <c r="J56" s="110"/>
      <c r="K56" s="110"/>
      <c r="L56" s="110"/>
      <c r="M56" s="110"/>
      <c r="N56" s="30"/>
    </row>
    <row r="57" spans="1:14" ht="15.75" thickBot="1">
      <c r="A57" s="57" t="s">
        <v>67</v>
      </c>
      <c r="B57" s="267">
        <f>SUM(B43:M43)</f>
        <v>56351</v>
      </c>
      <c r="C57" s="268"/>
      <c r="D57" s="111" t="s">
        <v>68</v>
      </c>
      <c r="E57" s="277">
        <v>44935</v>
      </c>
      <c r="F57" s="277"/>
      <c r="G57" s="277"/>
      <c r="H57" s="277"/>
      <c r="I57" s="278" t="s">
        <v>107</v>
      </c>
      <c r="J57" s="278"/>
      <c r="K57" s="278"/>
      <c r="L57" s="278"/>
      <c r="M57" s="278"/>
      <c r="N57" s="278"/>
    </row>
    <row r="58" spans="1:14" ht="15.75" thickBot="1">
      <c r="A58" s="57" t="s">
        <v>69</v>
      </c>
      <c r="B58" s="267">
        <f>(I82+I83)</f>
        <v>306</v>
      </c>
      <c r="C58" s="268"/>
      <c r="D58" s="111" t="s">
        <v>68</v>
      </c>
      <c r="E58" s="257" t="s">
        <v>70</v>
      </c>
      <c r="F58" s="257"/>
      <c r="G58" s="257"/>
      <c r="H58" s="257"/>
      <c r="I58" s="258">
        <f>(I59+I60)</f>
        <v>56377</v>
      </c>
      <c r="J58" s="258"/>
      <c r="K58" s="258"/>
      <c r="L58" s="258"/>
      <c r="M58" s="258"/>
      <c r="N58" s="258"/>
    </row>
    <row r="59" spans="1:14" ht="15.75" thickBot="1">
      <c r="A59" s="153"/>
      <c r="B59" s="112"/>
      <c r="C59" s="112"/>
      <c r="D59" s="111"/>
      <c r="E59" s="257" t="s">
        <v>71</v>
      </c>
      <c r="F59" s="257"/>
      <c r="G59" s="257"/>
      <c r="H59" s="257"/>
      <c r="I59" s="258">
        <v>56377</v>
      </c>
      <c r="J59" s="258"/>
      <c r="K59" s="258"/>
      <c r="L59" s="258"/>
      <c r="M59" s="258"/>
      <c r="N59" s="258"/>
    </row>
    <row r="60" spans="1:14" ht="15.75" thickBot="1">
      <c r="A60" s="57" t="s">
        <v>72</v>
      </c>
      <c r="B60" s="267">
        <f>(B57-B58)</f>
        <v>56045</v>
      </c>
      <c r="C60" s="268"/>
      <c r="D60" s="111" t="s">
        <v>68</v>
      </c>
      <c r="E60" s="257" t="s">
        <v>73</v>
      </c>
      <c r="F60" s="257"/>
      <c r="G60" s="257"/>
      <c r="H60" s="257"/>
      <c r="I60" s="258">
        <v>0</v>
      </c>
      <c r="J60" s="258"/>
      <c r="K60" s="258"/>
      <c r="L60" s="258"/>
      <c r="M60" s="258"/>
      <c r="N60" s="258"/>
    </row>
    <row r="61" spans="1:14" ht="15.75" thickBot="1">
      <c r="A61" s="153"/>
      <c r="B61" s="113"/>
      <c r="C61" s="113"/>
      <c r="D61" s="111"/>
      <c r="E61" s="257" t="s">
        <v>74</v>
      </c>
      <c r="F61" s="257"/>
      <c r="G61" s="257"/>
      <c r="H61" s="257"/>
      <c r="I61" s="258">
        <v>0</v>
      </c>
      <c r="J61" s="258"/>
      <c r="K61" s="258"/>
      <c r="L61" s="258"/>
      <c r="M61" s="258"/>
      <c r="N61" s="258"/>
    </row>
    <row r="62" spans="1:14" ht="15.75" thickBot="1">
      <c r="A62" s="57" t="s">
        <v>75</v>
      </c>
      <c r="B62" s="267">
        <f>SUM(B50:M50)</f>
        <v>643927.30000000005</v>
      </c>
      <c r="C62" s="268"/>
      <c r="D62" s="111" t="s">
        <v>61</v>
      </c>
      <c r="E62" s="257" t="s">
        <v>76</v>
      </c>
      <c r="F62" s="257"/>
      <c r="G62" s="257"/>
      <c r="H62" s="257"/>
      <c r="I62" s="258">
        <v>56377</v>
      </c>
      <c r="J62" s="258"/>
      <c r="K62" s="258"/>
      <c r="L62" s="258"/>
      <c r="M62" s="258"/>
      <c r="N62" s="258"/>
    </row>
    <row r="63" spans="1:14" ht="15.75" thickBot="1">
      <c r="A63" s="57" t="s">
        <v>77</v>
      </c>
      <c r="B63" s="267">
        <f>SUM(B55:M55)</f>
        <v>1615.5029999999999</v>
      </c>
      <c r="C63" s="268"/>
      <c r="D63" s="111" t="s">
        <v>61</v>
      </c>
      <c r="E63" s="271" t="s">
        <v>78</v>
      </c>
      <c r="F63" s="271"/>
      <c r="G63" s="271"/>
      <c r="H63" s="271"/>
      <c r="I63" s="271"/>
      <c r="J63" s="271"/>
      <c r="K63" s="271"/>
      <c r="L63" s="271"/>
      <c r="M63" s="271"/>
      <c r="N63" s="271"/>
    </row>
    <row r="64" spans="1:14" ht="15.75" thickBot="1">
      <c r="A64" s="153"/>
      <c r="B64" s="113"/>
      <c r="C64" s="113"/>
      <c r="D64" s="111"/>
      <c r="E64" s="257" t="s">
        <v>79</v>
      </c>
      <c r="F64" s="257"/>
      <c r="G64" s="257"/>
      <c r="H64" s="257"/>
      <c r="I64" s="258">
        <v>0</v>
      </c>
      <c r="J64" s="258"/>
      <c r="K64" s="258"/>
      <c r="L64" s="258"/>
      <c r="M64" s="258"/>
      <c r="N64" s="258"/>
    </row>
    <row r="65" spans="1:14" ht="15.75" thickBot="1">
      <c r="A65" s="57" t="s">
        <v>80</v>
      </c>
      <c r="B65" s="267">
        <f>(B62+B63)</f>
        <v>645542.80300000007</v>
      </c>
      <c r="C65" s="268"/>
      <c r="D65" s="111" t="s">
        <v>61</v>
      </c>
      <c r="E65" s="257" t="s">
        <v>81</v>
      </c>
      <c r="F65" s="257"/>
      <c r="G65" s="257"/>
      <c r="H65" s="257"/>
      <c r="I65" s="258">
        <v>0</v>
      </c>
      <c r="J65" s="258"/>
      <c r="K65" s="258"/>
      <c r="L65" s="258"/>
      <c r="M65" s="258"/>
      <c r="N65" s="258"/>
    </row>
    <row r="66" spans="1:14" ht="15.75" thickBot="1">
      <c r="A66" s="153"/>
      <c r="B66" s="113"/>
      <c r="C66" s="113"/>
      <c r="D66" s="153"/>
      <c r="E66" s="260" t="s">
        <v>82</v>
      </c>
      <c r="F66" s="260"/>
      <c r="G66" s="260"/>
      <c r="H66" s="260"/>
      <c r="I66" s="261">
        <v>48101</v>
      </c>
      <c r="J66" s="261"/>
      <c r="K66" s="261"/>
      <c r="L66" s="261"/>
      <c r="M66" s="261"/>
      <c r="N66" s="261"/>
    </row>
    <row r="67" spans="1:14" ht="15.75" thickBot="1">
      <c r="A67" s="57" t="s">
        <v>83</v>
      </c>
      <c r="B67" s="269">
        <f>(B65/B60)</f>
        <v>11.518294281381035</v>
      </c>
      <c r="C67" s="270"/>
      <c r="D67" s="111" t="s">
        <v>61</v>
      </c>
      <c r="E67" s="260" t="s">
        <v>84</v>
      </c>
      <c r="F67" s="260"/>
      <c r="G67" s="260"/>
      <c r="H67" s="260"/>
      <c r="I67" s="261">
        <v>0</v>
      </c>
      <c r="J67" s="261"/>
      <c r="K67" s="261"/>
      <c r="L67" s="261"/>
      <c r="M67" s="261"/>
      <c r="N67" s="261"/>
    </row>
    <row r="68" spans="1:14" ht="15.75" thickBot="1">
      <c r="A68" s="40"/>
      <c r="B68" s="114"/>
      <c r="C68" s="114"/>
      <c r="D68" s="153"/>
      <c r="E68" s="260" t="s">
        <v>85</v>
      </c>
      <c r="F68" s="260"/>
      <c r="G68" s="260"/>
      <c r="H68" s="260"/>
      <c r="I68" s="261">
        <v>0</v>
      </c>
      <c r="J68" s="261"/>
      <c r="K68" s="261"/>
      <c r="L68" s="261"/>
      <c r="M68" s="261"/>
      <c r="N68" s="261"/>
    </row>
    <row r="69" spans="1:14" ht="15.75" thickBot="1">
      <c r="A69" s="57" t="s">
        <v>86</v>
      </c>
      <c r="B69" s="264">
        <v>0</v>
      </c>
      <c r="C69" s="265"/>
      <c r="D69" s="111" t="s">
        <v>68</v>
      </c>
      <c r="E69" s="260" t="s">
        <v>87</v>
      </c>
      <c r="F69" s="260"/>
      <c r="G69" s="260"/>
      <c r="H69" s="260"/>
      <c r="I69" s="261">
        <v>0</v>
      </c>
      <c r="J69" s="261"/>
      <c r="K69" s="261"/>
      <c r="L69" s="261"/>
      <c r="M69" s="261"/>
      <c r="N69" s="261"/>
    </row>
    <row r="70" spans="1:14" ht="15.75" thickBot="1">
      <c r="A70" s="40"/>
      <c r="B70" s="115"/>
      <c r="C70" s="115"/>
      <c r="D70" s="111"/>
      <c r="E70" s="260" t="s">
        <v>88</v>
      </c>
      <c r="F70" s="260"/>
      <c r="G70" s="260"/>
      <c r="H70" s="260"/>
      <c r="I70" s="261">
        <v>56377</v>
      </c>
      <c r="J70" s="261"/>
      <c r="K70" s="261"/>
      <c r="L70" s="261"/>
      <c r="M70" s="261"/>
      <c r="N70" s="261"/>
    </row>
    <row r="71" spans="1:14" ht="15.75" thickBot="1">
      <c r="A71" s="57" t="s">
        <v>89</v>
      </c>
      <c r="B71" s="264">
        <f>I79+I81</f>
        <v>246</v>
      </c>
      <c r="C71" s="265"/>
      <c r="D71" s="111" t="s">
        <v>68</v>
      </c>
      <c r="E71" s="260" t="s">
        <v>90</v>
      </c>
      <c r="F71" s="260"/>
      <c r="G71" s="260"/>
      <c r="H71" s="260"/>
      <c r="I71" s="261">
        <v>0</v>
      </c>
      <c r="J71" s="261"/>
      <c r="K71" s="261"/>
      <c r="L71" s="261"/>
      <c r="M71" s="261"/>
      <c r="N71" s="261"/>
    </row>
    <row r="72" spans="1:14">
      <c r="A72" s="266">
        <v>44935</v>
      </c>
      <c r="B72" s="266"/>
      <c r="C72" s="266"/>
      <c r="D72" s="153"/>
      <c r="E72" s="260" t="s">
        <v>91</v>
      </c>
      <c r="F72" s="260"/>
      <c r="G72" s="260"/>
      <c r="H72" s="260"/>
      <c r="I72" s="261">
        <v>-45341</v>
      </c>
      <c r="J72" s="261"/>
      <c r="K72" s="261"/>
      <c r="L72" s="261"/>
      <c r="M72" s="261"/>
      <c r="N72" s="261"/>
    </row>
    <row r="73" spans="1:14">
      <c r="A73" s="266"/>
      <c r="B73" s="266"/>
      <c r="C73" s="266"/>
      <c r="D73" s="153"/>
      <c r="E73" s="153"/>
      <c r="F73" s="116"/>
      <c r="G73" s="116"/>
      <c r="H73" s="116"/>
      <c r="I73" s="117"/>
      <c r="J73" s="117"/>
      <c r="K73" s="117"/>
      <c r="L73" s="117"/>
      <c r="M73" s="117"/>
      <c r="N73" s="118"/>
    </row>
    <row r="74" spans="1:14">
      <c r="A74" s="266"/>
      <c r="B74" s="266"/>
      <c r="C74" s="266"/>
      <c r="D74" s="153"/>
      <c r="E74" s="260" t="s">
        <v>92</v>
      </c>
      <c r="F74" s="260"/>
      <c r="G74" s="260"/>
      <c r="H74" s="260"/>
      <c r="I74" s="261">
        <f>(I66+I67+I68+I69+I70+I72+I75+I71)</f>
        <v>59137</v>
      </c>
      <c r="J74" s="261"/>
      <c r="K74" s="261"/>
      <c r="L74" s="261"/>
      <c r="M74" s="261"/>
      <c r="N74" s="261"/>
    </row>
    <row r="75" spans="1:14">
      <c r="A75" s="266"/>
      <c r="B75" s="266"/>
      <c r="C75" s="266"/>
      <c r="D75" s="153"/>
      <c r="E75" s="260" t="s">
        <v>93</v>
      </c>
      <c r="F75" s="260"/>
      <c r="G75" s="260"/>
      <c r="H75" s="260"/>
      <c r="I75" s="261">
        <f>(I64+I65)</f>
        <v>0</v>
      </c>
      <c r="J75" s="261"/>
      <c r="K75" s="261"/>
      <c r="L75" s="261"/>
      <c r="M75" s="261"/>
      <c r="N75" s="261"/>
    </row>
    <row r="76" spans="1:14">
      <c r="A76" s="266"/>
      <c r="B76" s="266"/>
      <c r="C76" s="266"/>
      <c r="D76" s="153"/>
      <c r="E76" s="153"/>
      <c r="F76" s="119"/>
      <c r="G76" s="151"/>
      <c r="H76" s="151"/>
      <c r="I76" s="152"/>
      <c r="J76" s="152"/>
      <c r="K76" s="152"/>
      <c r="L76" s="152"/>
      <c r="M76" s="152"/>
      <c r="N76" s="122"/>
    </row>
    <row r="77" spans="1:14">
      <c r="A77" s="263" t="s">
        <v>107</v>
      </c>
      <c r="B77" s="263"/>
      <c r="C77" s="263"/>
      <c r="D77" s="153"/>
      <c r="E77" s="257" t="s">
        <v>94</v>
      </c>
      <c r="F77" s="257"/>
      <c r="G77" s="257"/>
      <c r="H77" s="257"/>
      <c r="I77" s="258">
        <v>0</v>
      </c>
      <c r="J77" s="258"/>
      <c r="K77" s="258"/>
      <c r="L77" s="258"/>
      <c r="M77" s="258"/>
      <c r="N77" s="258"/>
    </row>
    <row r="78" spans="1:14">
      <c r="A78" s="124"/>
      <c r="B78" s="125"/>
      <c r="C78" s="125"/>
      <c r="D78" s="126"/>
      <c r="E78" s="257" t="s">
        <v>95</v>
      </c>
      <c r="F78" s="257"/>
      <c r="G78" s="257"/>
      <c r="H78" s="257"/>
      <c r="I78" s="258">
        <v>41200</v>
      </c>
      <c r="J78" s="258"/>
      <c r="K78" s="258"/>
      <c r="L78" s="258"/>
      <c r="M78" s="258"/>
      <c r="N78" s="258"/>
    </row>
    <row r="79" spans="1:14">
      <c r="A79" s="124"/>
      <c r="B79" s="125"/>
      <c r="C79" s="125"/>
      <c r="D79" s="126"/>
      <c r="E79" s="257" t="s">
        <v>96</v>
      </c>
      <c r="F79" s="257"/>
      <c r="G79" s="257"/>
      <c r="H79" s="257"/>
      <c r="I79" s="262">
        <v>36</v>
      </c>
      <c r="J79" s="262"/>
      <c r="K79" s="262"/>
      <c r="L79" s="262"/>
      <c r="M79" s="262"/>
      <c r="N79" s="262"/>
    </row>
    <row r="80" spans="1:14">
      <c r="A80" s="124"/>
      <c r="B80" s="125"/>
      <c r="C80" s="125"/>
      <c r="D80" s="126"/>
      <c r="E80" s="257" t="s">
        <v>97</v>
      </c>
      <c r="F80" s="257"/>
      <c r="G80" s="257"/>
      <c r="H80" s="257"/>
      <c r="I80" s="258">
        <v>17281</v>
      </c>
      <c r="J80" s="258"/>
      <c r="K80" s="258"/>
      <c r="L80" s="258"/>
      <c r="M80" s="258"/>
      <c r="N80" s="258"/>
    </row>
    <row r="81" spans="1:14">
      <c r="A81" s="153"/>
      <c r="B81" s="153"/>
      <c r="C81" s="153"/>
      <c r="D81" s="126"/>
      <c r="E81" s="257" t="s">
        <v>98</v>
      </c>
      <c r="F81" s="257"/>
      <c r="G81" s="257"/>
      <c r="H81" s="257"/>
      <c r="I81" s="258">
        <v>210</v>
      </c>
      <c r="J81" s="258"/>
      <c r="K81" s="258"/>
      <c r="L81" s="258"/>
      <c r="M81" s="258"/>
      <c r="N81" s="258"/>
    </row>
    <row r="82" spans="1:14">
      <c r="A82" s="126"/>
      <c r="B82" s="126"/>
      <c r="C82" s="126"/>
      <c r="D82" s="126"/>
      <c r="E82" s="257" t="s">
        <v>99</v>
      </c>
      <c r="F82" s="257"/>
      <c r="G82" s="257"/>
      <c r="H82" s="257"/>
      <c r="I82" s="258">
        <v>0</v>
      </c>
      <c r="J82" s="258"/>
      <c r="K82" s="258"/>
      <c r="L82" s="258"/>
      <c r="M82" s="258"/>
      <c r="N82" s="258"/>
    </row>
    <row r="83" spans="1:14">
      <c r="A83" s="126"/>
      <c r="B83" s="126"/>
      <c r="C83" s="126"/>
      <c r="D83" s="126"/>
      <c r="E83" s="257" t="s">
        <v>100</v>
      </c>
      <c r="F83" s="257"/>
      <c r="G83" s="257"/>
      <c r="H83" s="257"/>
      <c r="I83" s="258">
        <v>306</v>
      </c>
      <c r="J83" s="258"/>
      <c r="K83" s="258"/>
      <c r="L83" s="258"/>
      <c r="M83" s="258"/>
      <c r="N83" s="258"/>
    </row>
    <row r="84" spans="1:14">
      <c r="A84" s="126"/>
      <c r="B84" s="126"/>
      <c r="C84" s="126"/>
      <c r="D84" s="12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>
      <c r="A85" s="126"/>
      <c r="B85" s="126"/>
      <c r="C85" s="126"/>
      <c r="D85" s="126"/>
      <c r="E85" s="257" t="s">
        <v>101</v>
      </c>
      <c r="F85" s="257"/>
      <c r="G85" s="257"/>
      <c r="H85" s="257"/>
      <c r="I85" s="258">
        <f>SUM(I77:N83)</f>
        <v>59033</v>
      </c>
      <c r="J85" s="258"/>
      <c r="K85" s="258"/>
      <c r="L85" s="258"/>
      <c r="M85" s="258"/>
      <c r="N85" s="258"/>
    </row>
    <row r="86" spans="1:14">
      <c r="A86" s="126"/>
      <c r="B86" s="126"/>
      <c r="C86" s="126"/>
      <c r="D86" s="12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.75" thickBot="1">
      <c r="A87" s="259">
        <f ca="1">NOW()</f>
        <v>44984.375691666668</v>
      </c>
      <c r="B87" s="259"/>
      <c r="C87" s="259"/>
      <c r="D87" s="259"/>
      <c r="E87" s="260" t="s">
        <v>102</v>
      </c>
      <c r="F87" s="260"/>
      <c r="G87" s="260"/>
      <c r="H87" s="260"/>
      <c r="I87" s="261">
        <f>(I85-I74)</f>
        <v>-104</v>
      </c>
      <c r="J87" s="261"/>
      <c r="K87" s="261"/>
      <c r="L87" s="261"/>
      <c r="M87" s="261"/>
      <c r="N87" s="261"/>
    </row>
    <row r="88" spans="1:14" ht="15.75" thickTop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30"/>
    </row>
    <row r="89" spans="1:14">
      <c r="A89" s="126"/>
      <c r="B89" s="126"/>
      <c r="C89" s="126"/>
      <c r="D89" s="126"/>
    </row>
  </sheetData>
  <mergeCells count="69">
    <mergeCell ref="I62:N62"/>
    <mergeCell ref="A1:A2"/>
    <mergeCell ref="N1:N7"/>
    <mergeCell ref="N10:N25"/>
    <mergeCell ref="N28:N39"/>
    <mergeCell ref="B57:C57"/>
    <mergeCell ref="E57:H57"/>
    <mergeCell ref="I57:N5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17" top="0.75" bottom="0.17" header="0.3" footer="0.17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33</vt:i4>
      </vt:variant>
      <vt:variant>
        <vt:lpstr>Adlandırılmış Aralıklar</vt:lpstr>
      </vt:variant>
      <vt:variant>
        <vt:i4>31</vt:i4>
      </vt:variant>
    </vt:vector>
  </HeadingPairs>
  <TitlesOfParts>
    <vt:vector size="64" baseType="lpstr">
      <vt:lpstr>01.01.23</vt:lpstr>
      <vt:lpstr>02.01.22</vt:lpstr>
      <vt:lpstr>03.01.23</vt:lpstr>
      <vt:lpstr>04.01.22</vt:lpstr>
      <vt:lpstr>05.01.23</vt:lpstr>
      <vt:lpstr>06.01.23</vt:lpstr>
      <vt:lpstr>07.01.23</vt:lpstr>
      <vt:lpstr>08.01.23</vt:lpstr>
      <vt:lpstr>09.01.23</vt:lpstr>
      <vt:lpstr>10.01.23</vt:lpstr>
      <vt:lpstr>11.01.23</vt:lpstr>
      <vt:lpstr>12.01.23</vt:lpstr>
      <vt:lpstr>13.01.23</vt:lpstr>
      <vt:lpstr>14.01.23</vt:lpstr>
      <vt:lpstr>15.01.23</vt:lpstr>
      <vt:lpstr>16.01.23</vt:lpstr>
      <vt:lpstr>17.01.23</vt:lpstr>
      <vt:lpstr>18.01.23</vt:lpstr>
      <vt:lpstr>19.01.23</vt:lpstr>
      <vt:lpstr>20.01.23</vt:lpstr>
      <vt:lpstr>21.01.23</vt:lpstr>
      <vt:lpstr>22.01.23</vt:lpstr>
      <vt:lpstr>23.01.23</vt:lpstr>
      <vt:lpstr>24.01.23</vt:lpstr>
      <vt:lpstr>25.01.23</vt:lpstr>
      <vt:lpstr>26.01.23</vt:lpstr>
      <vt:lpstr>27.01.23</vt:lpstr>
      <vt:lpstr>28.01.23</vt:lpstr>
      <vt:lpstr>29.01.23</vt:lpstr>
      <vt:lpstr>30.01.23</vt:lpstr>
      <vt:lpstr>31.01.23</vt:lpstr>
      <vt:lpstr>Sayfa3</vt:lpstr>
      <vt:lpstr>Sayfa4</vt:lpstr>
      <vt:lpstr>'01.01.23'!Yazdırma_Alanı</vt:lpstr>
      <vt:lpstr>'02.01.22'!Yazdırma_Alanı</vt:lpstr>
      <vt:lpstr>'03.01.23'!Yazdırma_Alanı</vt:lpstr>
      <vt:lpstr>'04.01.22'!Yazdırma_Alanı</vt:lpstr>
      <vt:lpstr>'05.01.23'!Yazdırma_Alanı</vt:lpstr>
      <vt:lpstr>'06.01.23'!Yazdırma_Alanı</vt:lpstr>
      <vt:lpstr>'07.01.23'!Yazdırma_Alanı</vt:lpstr>
      <vt:lpstr>'08.01.23'!Yazdırma_Alanı</vt:lpstr>
      <vt:lpstr>'09.01.23'!Yazdırma_Alanı</vt:lpstr>
      <vt:lpstr>'10.01.23'!Yazdırma_Alanı</vt:lpstr>
      <vt:lpstr>'11.01.23'!Yazdırma_Alanı</vt:lpstr>
      <vt:lpstr>'12.01.23'!Yazdırma_Alanı</vt:lpstr>
      <vt:lpstr>'13.01.23'!Yazdırma_Alanı</vt:lpstr>
      <vt:lpstr>'14.01.23'!Yazdırma_Alanı</vt:lpstr>
      <vt:lpstr>'15.01.23'!Yazdırma_Alanı</vt:lpstr>
      <vt:lpstr>'16.01.23'!Yazdırma_Alanı</vt:lpstr>
      <vt:lpstr>'17.01.23'!Yazdırma_Alanı</vt:lpstr>
      <vt:lpstr>'18.01.23'!Yazdırma_Alanı</vt:lpstr>
      <vt:lpstr>'19.01.23'!Yazdırma_Alanı</vt:lpstr>
      <vt:lpstr>'20.01.23'!Yazdırma_Alanı</vt:lpstr>
      <vt:lpstr>'21.01.23'!Yazdırma_Alanı</vt:lpstr>
      <vt:lpstr>'22.01.23'!Yazdırma_Alanı</vt:lpstr>
      <vt:lpstr>'23.01.23'!Yazdırma_Alanı</vt:lpstr>
      <vt:lpstr>'24.01.23'!Yazdırma_Alanı</vt:lpstr>
      <vt:lpstr>'25.01.23'!Yazdırma_Alanı</vt:lpstr>
      <vt:lpstr>'26.01.23'!Yazdırma_Alanı</vt:lpstr>
      <vt:lpstr>'27.01.23'!Yazdırma_Alanı</vt:lpstr>
      <vt:lpstr>'28.01.23'!Yazdırma_Alanı</vt:lpstr>
      <vt:lpstr>'29.01.23'!Yazdırma_Alanı</vt:lpstr>
      <vt:lpstr>'30.01.23'!Yazdırma_Alanı</vt:lpstr>
      <vt:lpstr>'31.01.23'!Yazdırma_Alanı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2023-02-27T06:01:25Z</dcterms:modified>
</cp:coreProperties>
</file>